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00" windowWidth="13920" windowHeight="4920" activeTab="0"/>
  </bookViews>
  <sheets>
    <sheet name="RAC" sheetId="1" r:id="rId1"/>
    <sheet name="Příslušenství" sheetId="2" r:id="rId2"/>
  </sheets>
  <definedNames/>
  <calcPr fullCalcOnLoad="1"/>
</workbook>
</file>

<file path=xl/sharedStrings.xml><?xml version="1.0" encoding="utf-8"?>
<sst xmlns="http://schemas.openxmlformats.org/spreadsheetml/2006/main" count="1242" uniqueCount="696">
  <si>
    <t>ULD</t>
  </si>
  <si>
    <t>UU09W</t>
  </si>
  <si>
    <t>UU42W</t>
  </si>
  <si>
    <t>UV42</t>
  </si>
  <si>
    <t>CQ09</t>
  </si>
  <si>
    <t>CQ12</t>
  </si>
  <si>
    <t>CQ18</t>
  </si>
  <si>
    <t>UU12WH</t>
  </si>
  <si>
    <t>UU36WH</t>
  </si>
  <si>
    <t>UU42WH</t>
  </si>
  <si>
    <t>UU48WH</t>
  </si>
  <si>
    <t>UT12H</t>
  </si>
  <si>
    <t>UT18H</t>
  </si>
  <si>
    <t>UT21H</t>
  </si>
  <si>
    <t>UT24H</t>
  </si>
  <si>
    <t>UB18H</t>
  </si>
  <si>
    <t>UB21H</t>
  </si>
  <si>
    <t>NG1</t>
  </si>
  <si>
    <t>UB24H</t>
  </si>
  <si>
    <t>UB36H</t>
  </si>
  <si>
    <t>NR1</t>
  </si>
  <si>
    <t>UB42H</t>
  </si>
  <si>
    <t>UB48H</t>
  </si>
  <si>
    <t>FM37AH</t>
  </si>
  <si>
    <t>FM41AH</t>
  </si>
  <si>
    <t>FM49AH</t>
  </si>
  <si>
    <t>FM57AH</t>
  </si>
  <si>
    <t>MA09AH1</t>
  </si>
  <si>
    <t>NF1</t>
  </si>
  <si>
    <t>MA12AH1</t>
  </si>
  <si>
    <t>MA09AH*</t>
  </si>
  <si>
    <t>MA12AH*</t>
  </si>
  <si>
    <t>MT09AH</t>
  </si>
  <si>
    <t>MT06AH</t>
  </si>
  <si>
    <t>NR0</t>
  </si>
  <si>
    <t>MT08AH</t>
  </si>
  <si>
    <t>UE0</t>
  </si>
  <si>
    <t>UU12W</t>
  </si>
  <si>
    <t>UU18W</t>
  </si>
  <si>
    <t>UU24W</t>
  </si>
  <si>
    <t>UU30W</t>
  </si>
  <si>
    <t>UU36W</t>
  </si>
  <si>
    <t>UU48W</t>
  </si>
  <si>
    <t>UU60W</t>
  </si>
  <si>
    <t>UU37W</t>
  </si>
  <si>
    <t>UU43W</t>
  </si>
  <si>
    <t>UU49W</t>
  </si>
  <si>
    <t>UU61W</t>
  </si>
  <si>
    <t>UT30</t>
  </si>
  <si>
    <t>UT36</t>
  </si>
  <si>
    <t>UT42</t>
  </si>
  <si>
    <t>UT48</t>
  </si>
  <si>
    <t>UT60</t>
  </si>
  <si>
    <t>UB30</t>
  </si>
  <si>
    <t>UB36</t>
  </si>
  <si>
    <t>UB42</t>
  </si>
  <si>
    <t>UB48</t>
  </si>
  <si>
    <t>UB60</t>
  </si>
  <si>
    <t>UV30</t>
  </si>
  <si>
    <t>UV36</t>
  </si>
  <si>
    <t>UV48</t>
  </si>
  <si>
    <t>UV60</t>
  </si>
  <si>
    <t>UL2</t>
  </si>
  <si>
    <t>FM40AH</t>
  </si>
  <si>
    <t>FM48AH</t>
  </si>
  <si>
    <t>FM56AH</t>
  </si>
  <si>
    <t>NP1</t>
  </si>
  <si>
    <t>NB0</t>
  </si>
  <si>
    <t>MT11AH</t>
  </si>
  <si>
    <t>UE2</t>
  </si>
  <si>
    <t>UE1</t>
  </si>
  <si>
    <t>U31</t>
  </si>
  <si>
    <t>NC0</t>
  </si>
  <si>
    <t>UU18WH</t>
  </si>
  <si>
    <t>UU21WH</t>
  </si>
  <si>
    <t>U41</t>
  </si>
  <si>
    <t>UU24WH</t>
  </si>
  <si>
    <t>UT36H</t>
  </si>
  <si>
    <t>NM1</t>
  </si>
  <si>
    <t>UT42H</t>
  </si>
  <si>
    <t>UT48H</t>
  </si>
  <si>
    <t>ENWALEU</t>
  </si>
  <si>
    <t>LZ-H080GBA2</t>
  </si>
  <si>
    <t>LZ-H100GBA2</t>
  </si>
  <si>
    <t>LZ-H050GXH0</t>
  </si>
  <si>
    <t>LZ-H050GXN0</t>
  </si>
  <si>
    <t>LZ-H080GXH0</t>
  </si>
  <si>
    <t>LZ-H080GXN0</t>
  </si>
  <si>
    <t>LZ-H100GXH0</t>
  </si>
  <si>
    <t>LZ-H100GXN0</t>
  </si>
  <si>
    <t>MU2M15</t>
  </si>
  <si>
    <t>MU3M19</t>
  </si>
  <si>
    <t>MU4M25</t>
  </si>
  <si>
    <t>MU5M30</t>
  </si>
  <si>
    <t>MU5M40</t>
  </si>
  <si>
    <t>Category</t>
  </si>
  <si>
    <t>ARNU07GSF12</t>
  </si>
  <si>
    <t>ENCALEU</t>
  </si>
  <si>
    <t>ARNU09GSF12</t>
  </si>
  <si>
    <t>ARNU12GSF12</t>
  </si>
  <si>
    <t>ARNU07GSEL2</t>
  </si>
  <si>
    <t>EMBALEU</t>
  </si>
  <si>
    <t>ARNU09GSEL2</t>
  </si>
  <si>
    <t>ARNU12GSEL2</t>
  </si>
  <si>
    <t>ARNU15GSEL2</t>
  </si>
  <si>
    <t>ARNU18GS5L2</t>
  </si>
  <si>
    <t>ARNU24GS5L2</t>
  </si>
  <si>
    <t>ARNU18GTLC2</t>
  </si>
  <si>
    <t>ARNU24GTLC2</t>
  </si>
  <si>
    <t>ARNU24GTPC2</t>
  </si>
  <si>
    <t>ARNU28GTPC2</t>
  </si>
  <si>
    <t>ARNU36GTNC2</t>
  </si>
  <si>
    <t>ARNU42GTMC2</t>
  </si>
  <si>
    <t>ARNU48GTMC2</t>
  </si>
  <si>
    <t>ARNU09GVEA2</t>
  </si>
  <si>
    <t>ARNU12GVEA2</t>
  </si>
  <si>
    <t>ARNU18GVJA2</t>
  </si>
  <si>
    <t>ARNU24GVJA2</t>
  </si>
  <si>
    <t>ARNU07GBHA2</t>
  </si>
  <si>
    <t>ARNU09GBHA2</t>
  </si>
  <si>
    <t>ARNU12GBHA2</t>
  </si>
  <si>
    <t>ARNU15GBHA2</t>
  </si>
  <si>
    <t>ARNU18GBHA2</t>
  </si>
  <si>
    <t>ARNU24GBHA2</t>
  </si>
  <si>
    <t>ARNU28GBGA2</t>
  </si>
  <si>
    <t>ARNU36GBGA2</t>
  </si>
  <si>
    <t>ARNU42GBGA2</t>
  </si>
  <si>
    <t>ARNU48GBRA2</t>
  </si>
  <si>
    <t>Duct - Built in</t>
  </si>
  <si>
    <t>ARNU07GB3G2</t>
  </si>
  <si>
    <t>ARNU09GB3G2</t>
  </si>
  <si>
    <t>ARNU12GB3G2</t>
  </si>
  <si>
    <t>ARNU18GB4G2</t>
  </si>
  <si>
    <t>ARNU24GB4G2</t>
  </si>
  <si>
    <t>ARNU07GCEA2</t>
  </si>
  <si>
    <t>ARNU09GCEA2</t>
  </si>
  <si>
    <t>ARNU12GCEA2</t>
  </si>
  <si>
    <t>ARNU15GCEA2</t>
  </si>
  <si>
    <t>ARNU18GCFA2</t>
  </si>
  <si>
    <t>ARNU24GCFA2</t>
  </si>
  <si>
    <t>Floor Standing</t>
  </si>
  <si>
    <t>ARNU07GCEU2</t>
  </si>
  <si>
    <t>ARNU09GCEU2</t>
  </si>
  <si>
    <t>ARNU12GCEU2</t>
  </si>
  <si>
    <t>ARNU15GCEU2</t>
  </si>
  <si>
    <t>ARNU18GCFU2</t>
  </si>
  <si>
    <t>ARNU24GCFU2</t>
  </si>
  <si>
    <t>EWGBLEU</t>
  </si>
  <si>
    <t>ARUN60LL2</t>
  </si>
  <si>
    <t>ARUN60LR2</t>
  </si>
  <si>
    <t>ARUN80LL2</t>
  </si>
  <si>
    <t>ARUN80LR2</t>
  </si>
  <si>
    <t>N12</t>
  </si>
  <si>
    <t>N22</t>
  </si>
  <si>
    <t>PHLTA</t>
  </si>
  <si>
    <t>ENCXLEU</t>
  </si>
  <si>
    <t>Model</t>
  </si>
  <si>
    <t>Suffix</t>
  </si>
  <si>
    <t>S09AHP</t>
  </si>
  <si>
    <t>S42</t>
  </si>
  <si>
    <t>N42</t>
  </si>
  <si>
    <t>U42</t>
  </si>
  <si>
    <t>S12AHP</t>
  </si>
  <si>
    <t>SE2</t>
  </si>
  <si>
    <t>NE2</t>
  </si>
  <si>
    <t>S18AHP</t>
  </si>
  <si>
    <t>S52</t>
  </si>
  <si>
    <t>N52</t>
  </si>
  <si>
    <t>U52</t>
  </si>
  <si>
    <t>S24AHP</t>
  </si>
  <si>
    <t>NA0</t>
  </si>
  <si>
    <t>ARUN160LT3</t>
  </si>
  <si>
    <t>ARUN180LT3</t>
  </si>
  <si>
    <t>ARUN80LT3</t>
  </si>
  <si>
    <t>ARUN100LT3</t>
  </si>
  <si>
    <t>ARUN120LT3</t>
  </si>
  <si>
    <t>ARUN140LT3</t>
  </si>
  <si>
    <t>ARUN200LT3</t>
  </si>
  <si>
    <t>LZ-H025GBA2</t>
  </si>
  <si>
    <t>LZ-H035GBA2</t>
  </si>
  <si>
    <t>LZ-H050GBA2</t>
  </si>
  <si>
    <t>LZ-H150GBA2</t>
  </si>
  <si>
    <t>LZ-H200GBA2</t>
  </si>
  <si>
    <t>Libero Artcool</t>
  </si>
  <si>
    <t>Prodej</t>
  </si>
  <si>
    <t>Schiessl</t>
  </si>
  <si>
    <t>PQWRHDF0</t>
  </si>
  <si>
    <t xml:space="preserve"> PQRCUDS0</t>
  </si>
  <si>
    <t>PQRCUDS0B</t>
  </si>
  <si>
    <t>PQRCUDS0S</t>
  </si>
  <si>
    <t>PQCSC101S0</t>
  </si>
  <si>
    <t>PQCSB101S0</t>
  </si>
  <si>
    <t>Scheduler</t>
  </si>
  <si>
    <t>PQCSD130A0</t>
  </si>
  <si>
    <t>AC Smart</t>
  </si>
  <si>
    <t>128 Units Expansion Kit</t>
  </si>
  <si>
    <t>PQCSE440U0</t>
  </si>
  <si>
    <t>DO Kit</t>
  </si>
  <si>
    <t>PQNFP00T0</t>
  </si>
  <si>
    <t>ACP</t>
  </si>
  <si>
    <t>AC Manager</t>
  </si>
  <si>
    <t>PQCSS520A0E</t>
  </si>
  <si>
    <t>BNU-LW</t>
  </si>
  <si>
    <t>PQNFB16A1</t>
  </si>
  <si>
    <t>BNU-BN</t>
  </si>
  <si>
    <t>PQNFB17B0</t>
  </si>
  <si>
    <t xml:space="preserve">PI485 </t>
  </si>
  <si>
    <t>PMNFP14A1</t>
  </si>
  <si>
    <t>PHNFP14A0</t>
  </si>
  <si>
    <t>Dry Contact</t>
  </si>
  <si>
    <t>PQDSA</t>
  </si>
  <si>
    <t>PQDSB</t>
  </si>
  <si>
    <t>PDI</t>
  </si>
  <si>
    <t>PQNUD1S00</t>
  </si>
  <si>
    <t>PRDSBM</t>
  </si>
  <si>
    <t>PZCWRCG3</t>
  </si>
  <si>
    <t>Low Ambient Kit</t>
  </si>
  <si>
    <t>AQLA</t>
  </si>
  <si>
    <t>PQRSTA0</t>
  </si>
  <si>
    <t>LGMV</t>
  </si>
  <si>
    <t>PRCTFE1</t>
  </si>
  <si>
    <t>PRCTSH1</t>
  </si>
  <si>
    <t>PRCTSL1</t>
  </si>
  <si>
    <t>AHU Kit</t>
  </si>
  <si>
    <t>PRCKA0</t>
  </si>
  <si>
    <t>PRLK048A0</t>
  </si>
  <si>
    <t>1 Way CST 
Front panel
(Plasma)</t>
  </si>
  <si>
    <t>PT-HJC</t>
  </si>
  <si>
    <t>PT-HLC</t>
  </si>
  <si>
    <t>4 Way CST 
Front panel
(Plasma)</t>
  </si>
  <si>
    <t>PT-HEC1</t>
  </si>
  <si>
    <t>PT-UQC</t>
  </si>
  <si>
    <t>PT-UMC</t>
  </si>
  <si>
    <t>PTEGM0</t>
  </si>
  <si>
    <t>Air Guide</t>
  </si>
  <si>
    <t>PQAGA</t>
  </si>
  <si>
    <t>Built-in Accessory</t>
  </si>
  <si>
    <t xml:space="preserve">PBSGB30 </t>
  </si>
  <si>
    <t>PBSC30</t>
  </si>
  <si>
    <t xml:space="preserve">PBSGB40 </t>
  </si>
  <si>
    <t>PBSC40</t>
  </si>
  <si>
    <t>R-410A  
Multi V Plus
Y Branch</t>
  </si>
  <si>
    <t>ARBLN01621</t>
  </si>
  <si>
    <t>ARBLN03321</t>
  </si>
  <si>
    <t>ARBLN07121</t>
  </si>
  <si>
    <t>ARBLN14521</t>
  </si>
  <si>
    <t>R-410A  
Multi V sync
Y Branch</t>
  </si>
  <si>
    <t>ARBLB01621</t>
  </si>
  <si>
    <t>ARBLB03321</t>
  </si>
  <si>
    <t>ARBLB07121</t>
  </si>
  <si>
    <t>ARBLB14521</t>
  </si>
  <si>
    <t>R-410A 
Multi V Plus
ODU branch</t>
  </si>
  <si>
    <t>ARCNN20</t>
  </si>
  <si>
    <t>ARCNN30</t>
  </si>
  <si>
    <t>R-410A 
Multi V Sync
ODU branch</t>
  </si>
  <si>
    <t>ARCNB20</t>
  </si>
  <si>
    <t>ARCNB30</t>
  </si>
  <si>
    <t>R410A 
H/R unit</t>
  </si>
  <si>
    <t>PRHR020</t>
  </si>
  <si>
    <t>PRHR030</t>
  </si>
  <si>
    <t>PRHR040</t>
  </si>
  <si>
    <t xml:space="preserve">R22/R410A
Header
</t>
  </si>
  <si>
    <t>ARBL054</t>
  </si>
  <si>
    <t>ARBL057</t>
  </si>
  <si>
    <t xml:space="preserve">ARBL104 </t>
  </si>
  <si>
    <t>ARBL107</t>
  </si>
  <si>
    <t>ARBL1010</t>
  </si>
  <si>
    <t>ARBL2010</t>
  </si>
  <si>
    <t>Distributor
Multi</t>
  </si>
  <si>
    <t>PMBD3620</t>
  </si>
  <si>
    <t>PMBD3630</t>
  </si>
  <si>
    <t>PMBD3640</t>
  </si>
  <si>
    <t>PMBD7230</t>
  </si>
  <si>
    <t>Branch Kit
Multi R22/R410A
Common Unit</t>
  </si>
  <si>
    <t>PMUB11A</t>
  </si>
  <si>
    <t>PMUB23A</t>
  </si>
  <si>
    <t>PMUB122A</t>
  </si>
  <si>
    <t>PMUB112A</t>
  </si>
  <si>
    <t>PMUB111A</t>
  </si>
  <si>
    <t>PMUB1111A</t>
  </si>
  <si>
    <t>PMBL3620</t>
  </si>
  <si>
    <t>PMBL5620</t>
  </si>
  <si>
    <t>PMBL1203F0</t>
  </si>
  <si>
    <t>vyřazeno</t>
  </si>
  <si>
    <t>NW0</t>
  </si>
  <si>
    <t>UO2</t>
  </si>
  <si>
    <t>U32</t>
  </si>
  <si>
    <t>UU37WH</t>
  </si>
  <si>
    <t>UU43WH</t>
  </si>
  <si>
    <t>UU49WH</t>
  </si>
  <si>
    <t>NR2</t>
  </si>
  <si>
    <t>NQ2</t>
  </si>
  <si>
    <t>NP2</t>
  </si>
  <si>
    <t>NN2</t>
  </si>
  <si>
    <t>NM2</t>
  </si>
  <si>
    <t>CT09</t>
  </si>
  <si>
    <t>CT12</t>
  </si>
  <si>
    <t>CT18</t>
  </si>
  <si>
    <t>CT24</t>
  </si>
  <si>
    <t>NH2</t>
  </si>
  <si>
    <t>NG2</t>
  </si>
  <si>
    <t>CB18</t>
  </si>
  <si>
    <t>CB24</t>
  </si>
  <si>
    <t>NJ2</t>
  </si>
  <si>
    <t>NK2</t>
  </si>
  <si>
    <t>NL2</t>
  </si>
  <si>
    <t>CV09</t>
  </si>
  <si>
    <t>CV12</t>
  </si>
  <si>
    <t>CV18</t>
  </si>
  <si>
    <t>CV24</t>
  </si>
  <si>
    <t>MU2M17</t>
  </si>
  <si>
    <t>MU3M21</t>
  </si>
  <si>
    <t>MU4M27</t>
  </si>
  <si>
    <t>MS05SQ</t>
  </si>
  <si>
    <t>MS07SQ</t>
  </si>
  <si>
    <t>MS09SQ</t>
  </si>
  <si>
    <t>MS12SQ</t>
  </si>
  <si>
    <t>MS18SQ</t>
  </si>
  <si>
    <t>MS24SQ</t>
  </si>
  <si>
    <t>MS07AQ</t>
  </si>
  <si>
    <t>MS09AQ</t>
  </si>
  <si>
    <t>MS12AQ</t>
  </si>
  <si>
    <t>MS18AQ</t>
  </si>
  <si>
    <t>MS24AQ</t>
  </si>
  <si>
    <t>MS07AW*</t>
  </si>
  <si>
    <t>MS09AW*</t>
  </si>
  <si>
    <t>MS12AW*</t>
  </si>
  <si>
    <t>MS18AW*</t>
  </si>
  <si>
    <t>MS24AW*</t>
  </si>
  <si>
    <t>NU1</t>
  </si>
  <si>
    <t>ARNU07GSBL2</t>
  </si>
  <si>
    <t>ARNU09GSBL2</t>
  </si>
  <si>
    <t>ARNU12GSBL2</t>
  </si>
  <si>
    <t>ARNU15GSBL2</t>
  </si>
  <si>
    <t>ARNU18GSCL2</t>
  </si>
  <si>
    <t>ARNU24GSCL2</t>
  </si>
  <si>
    <t>ARNU07GSF*2</t>
  </si>
  <si>
    <t>ARNU09GSF*2</t>
  </si>
  <si>
    <t>ARNU12GSF*2</t>
  </si>
  <si>
    <t>ARNU07GSE*2</t>
  </si>
  <si>
    <t>ARNU09GSE*2</t>
  </si>
  <si>
    <t>ARNU12GSE*2</t>
  </si>
  <si>
    <t>ARNU15GSE*2</t>
  </si>
  <si>
    <t>ARNU07GTUC2</t>
  </si>
  <si>
    <t>ARNU09GTUC2</t>
  </si>
  <si>
    <t>ARNU12GTUC2</t>
  </si>
  <si>
    <t>ARNU18GTTC2</t>
  </si>
  <si>
    <t>ARNU24GTTC2</t>
  </si>
  <si>
    <t>ARNU54GBRA2</t>
  </si>
  <si>
    <t>ARNU07GL1G2</t>
  </si>
  <si>
    <t>ARNU09GL1G2</t>
  </si>
  <si>
    <t>ARNU12GL2G2</t>
  </si>
  <si>
    <t>ARNU15GL2G2</t>
  </si>
  <si>
    <t>ARNU18GL2G2</t>
  </si>
  <si>
    <t>ARNU24GL3G2</t>
  </si>
  <si>
    <t>ENWAEEU</t>
  </si>
  <si>
    <t>ARNU15GB3G2</t>
  </si>
  <si>
    <t>ARNU48GBRZ2</t>
  </si>
  <si>
    <t>ARNU76GB8Z2</t>
  </si>
  <si>
    <t>ARNU96GB8Z2</t>
  </si>
  <si>
    <t>URNU36GVKA2</t>
  </si>
  <si>
    <t>URNU48GVLA2</t>
  </si>
  <si>
    <t>ARNU07GQAA2</t>
  </si>
  <si>
    <t>ARNU09GQAA2</t>
  </si>
  <si>
    <t>ARNU12GQAA2</t>
  </si>
  <si>
    <t>ARNU15GQAA2</t>
  </si>
  <si>
    <t>ARNH08GK3A2</t>
  </si>
  <si>
    <t xml:space="preserve">ARNH10GK2A2 </t>
  </si>
  <si>
    <t>ARUN80LM3</t>
  </si>
  <si>
    <t>ARUN100LM3</t>
  </si>
  <si>
    <t>ARUN120LM3</t>
  </si>
  <si>
    <t>ARUB80LT3</t>
  </si>
  <si>
    <t>ARUB100LT3</t>
  </si>
  <si>
    <t>ARUB120LT3</t>
  </si>
  <si>
    <t>ARUB140LT3</t>
  </si>
  <si>
    <t>ARUB160LT3</t>
  </si>
  <si>
    <t>ARUB180LT3</t>
  </si>
  <si>
    <t>ARUB200LT3</t>
  </si>
  <si>
    <t>ARUN40GS2A</t>
  </si>
  <si>
    <t>ARUN50GS2A</t>
  </si>
  <si>
    <t>ARUN60GS2A</t>
  </si>
  <si>
    <t>ARUN40LS2A</t>
  </si>
  <si>
    <t>ARUN50LS2A</t>
  </si>
  <si>
    <t>ARUN60LS2A</t>
  </si>
  <si>
    <t>HN0914.NK1</t>
  </si>
  <si>
    <t>Hydro Kit</t>
  </si>
  <si>
    <t>HN0916.NK1</t>
  </si>
  <si>
    <t>HN0926.NK1</t>
  </si>
  <si>
    <t>HN0936.NK1</t>
  </si>
  <si>
    <t>HN1616.NK1</t>
  </si>
  <si>
    <t>HN1626.NK1</t>
  </si>
  <si>
    <t>HN1636.NK1</t>
  </si>
  <si>
    <t>HN1629.NK1</t>
  </si>
  <si>
    <t>HN1639.NK1</t>
  </si>
  <si>
    <t>HU091.U41</t>
  </si>
  <si>
    <t>ODU (1Φ)</t>
  </si>
  <si>
    <t>HU121.U31</t>
  </si>
  <si>
    <t>HU141.U31</t>
  </si>
  <si>
    <t>HU161.U31</t>
  </si>
  <si>
    <t>HU123.U31</t>
  </si>
  <si>
    <t>ODU (3Φ)</t>
  </si>
  <si>
    <t>HU143.U31</t>
  </si>
  <si>
    <t>HU163.U31</t>
  </si>
  <si>
    <t>LG Model name
('11)</t>
  </si>
  <si>
    <t>LG Suffix
('11)</t>
  </si>
  <si>
    <t>Remarks #2</t>
  </si>
  <si>
    <t>Wireless</t>
  </si>
  <si>
    <t>Standard Wired 
Remote Controller</t>
  </si>
  <si>
    <t>PQRCVSL0</t>
  </si>
  <si>
    <t>PQRCUSA1 already dropped(PQRCVSL0 replaced since 2010)</t>
  </si>
  <si>
    <t>PQRCVSL0QW</t>
  </si>
  <si>
    <t>PZRCUSB0</t>
  </si>
  <si>
    <t>PVRCUSZ0</t>
  </si>
  <si>
    <t>Simple Wired
Remote Controller</t>
  </si>
  <si>
    <t>PQRCVCL0Q</t>
  </si>
  <si>
    <t>PQRCVCL0QW</t>
  </si>
  <si>
    <t>PQRCHCA0Q</t>
  </si>
  <si>
    <t>PQRCHCA0QW</t>
  </si>
  <si>
    <t>Deluxe  Wired 
Remote Controller</t>
  </si>
  <si>
    <t>Function Central Controller</t>
  </si>
  <si>
    <t xml:space="preserve"> Simple  Central Controller</t>
  </si>
  <si>
    <t>AC EZ</t>
  </si>
  <si>
    <t>PQCSZ250S0</t>
  </si>
  <si>
    <t xml:space="preserve">PQCSW320A1E </t>
  </si>
  <si>
    <t>AC Smart Option Kit</t>
  </si>
  <si>
    <t>PQCSE341A0</t>
  </si>
  <si>
    <t>AC Smart  Accessory</t>
  </si>
  <si>
    <t>PQCSE342A0</t>
  </si>
  <si>
    <t>PQCPA11A0E</t>
  </si>
  <si>
    <t>PQCPB11A0E</t>
  </si>
  <si>
    <t>PMNFP14A0</t>
  </si>
  <si>
    <t>PSNFP14A0</t>
  </si>
  <si>
    <t>PQDSA1</t>
  </si>
  <si>
    <t>PQDSB1</t>
  </si>
  <si>
    <t>PQDSBC</t>
  </si>
  <si>
    <t>PQDSBCDVM0</t>
  </si>
  <si>
    <t>PQDSBNGCM1</t>
  </si>
  <si>
    <t>PQDSBCGCD0</t>
  </si>
  <si>
    <t>Cool/Heat Selector</t>
  </si>
  <si>
    <t>Group control Wire</t>
  </si>
  <si>
    <t>Zone Controller</t>
  </si>
  <si>
    <t>ABZCA</t>
  </si>
  <si>
    <t>CTI</t>
  </si>
  <si>
    <t>PKFC0</t>
  </si>
  <si>
    <t>Telecom Shelter controller</t>
  </si>
  <si>
    <t>PQCSA001T0</t>
  </si>
  <si>
    <t>Room Temperature Sensor</t>
  </si>
  <si>
    <t>PRCTIL0</t>
  </si>
  <si>
    <t>AWHP Kit</t>
  </si>
  <si>
    <t>Sanitary Tank Control Kit</t>
  </si>
  <si>
    <t>PHLLA</t>
  </si>
  <si>
    <t>Solar Heating Control Kit</t>
  </si>
  <si>
    <t>PHLTB</t>
  </si>
  <si>
    <t>AHEH0462A</t>
  </si>
  <si>
    <t>AHEH0662A</t>
  </si>
  <si>
    <t>Ventilation Kit for CST
(Fresh Kit)</t>
  </si>
  <si>
    <t>PTVK410</t>
  </si>
  <si>
    <t>PTVK420</t>
  </si>
  <si>
    <t>PTVK430</t>
  </si>
  <si>
    <t>CST Cover</t>
  </si>
  <si>
    <t>PTDCD</t>
  </si>
  <si>
    <t>PTDCD1</t>
  </si>
  <si>
    <t>PTDCM</t>
  </si>
  <si>
    <t>PTDCQ</t>
  </si>
  <si>
    <t>Plasma Kit</t>
  </si>
  <si>
    <t>PTPKM0</t>
  </si>
  <si>
    <t>PTPKQ0</t>
  </si>
  <si>
    <t>Drain Pump Kit</t>
  </si>
  <si>
    <t>ABDPE</t>
  </si>
  <si>
    <t>ABDPT</t>
  </si>
  <si>
    <t>ABDPG</t>
  </si>
  <si>
    <t>Control Kit</t>
  </si>
  <si>
    <t>EEV Kit</t>
  </si>
  <si>
    <t>PRCKD20E</t>
  </si>
  <si>
    <t>PRCKD40E</t>
  </si>
  <si>
    <t>PATX13A0E</t>
  </si>
  <si>
    <t>Expansion Kit</t>
  </si>
  <si>
    <t>PATX20A0E</t>
  </si>
  <si>
    <t>PATX25A0E</t>
  </si>
  <si>
    <t>PATX35A0E</t>
  </si>
  <si>
    <t>PATX50A0E</t>
  </si>
  <si>
    <t>PUCKA0</t>
  </si>
  <si>
    <t>Electric Heater
(Single Package)</t>
  </si>
  <si>
    <t>LKAEH052</t>
  </si>
  <si>
    <t>LKAEH102</t>
  </si>
  <si>
    <t>LKAEH18B</t>
  </si>
  <si>
    <t>LKAEH36B</t>
  </si>
  <si>
    <t>LKAEH36BL</t>
  </si>
  <si>
    <t>LKAEH098</t>
  </si>
  <si>
    <t>LKAEH188</t>
  </si>
  <si>
    <t>LKAEH368L</t>
  </si>
  <si>
    <t>Electric Heater
(Ducted Split)</t>
  </si>
  <si>
    <t>ANEH0521A</t>
  </si>
  <si>
    <t>ANEH1021A</t>
  </si>
  <si>
    <t>ANEH09B1B</t>
  </si>
  <si>
    <t>ANEH18B1B</t>
  </si>
  <si>
    <t>ANEH18B1C</t>
  </si>
  <si>
    <t>ANEH3682C</t>
  </si>
  <si>
    <t>1 Way CST Front panel (Plasma)</t>
  </si>
  <si>
    <t>PT-HCC</t>
  </si>
  <si>
    <t>1 Way CST(TU Panel)</t>
  </si>
  <si>
    <t>PT-UUD</t>
  </si>
  <si>
    <t>1 Way CST(TT Panel)</t>
  </si>
  <si>
    <t>PT-UTD</t>
  </si>
  <si>
    <t>PT-UTC</t>
  </si>
  <si>
    <t xml:space="preserve"> PT-UUC</t>
  </si>
  <si>
    <t>2 Way CST Front panel (Plasma)</t>
  </si>
  <si>
    <t>Fade out model</t>
  </si>
  <si>
    <t>Highlander Front panel</t>
  </si>
  <si>
    <t>Auto elevation grill kit</t>
  </si>
  <si>
    <t>Artcool Panel
(S3)</t>
  </si>
  <si>
    <t>PSAP3CB10</t>
  </si>
  <si>
    <t>PSAP3CC10</t>
  </si>
  <si>
    <t>PSAP3CD10</t>
  </si>
  <si>
    <t>PSAP3CM10</t>
  </si>
  <si>
    <t>PSAP3CR10</t>
  </si>
  <si>
    <t>PSAP3CW10</t>
  </si>
  <si>
    <t>Artcool Panel
(SF)</t>
  </si>
  <si>
    <t>PSAPFCE11</t>
  </si>
  <si>
    <t>PSAPFCG11</t>
  </si>
  <si>
    <t>PSAPFCH11</t>
  </si>
  <si>
    <t>PSAPFCV11</t>
  </si>
  <si>
    <t>PRAGX2S0</t>
  </si>
  <si>
    <t>for Multi V III</t>
  </si>
  <si>
    <t>PRAGX3S0</t>
  </si>
  <si>
    <t>Multi V Plus, Space, Mini, Plus II, Space II, Multi V III</t>
  </si>
  <si>
    <t>Multi V Plus, Plus II, Multi V III</t>
  </si>
  <si>
    <t>ARBLN23220</t>
  </si>
  <si>
    <t>Multi V Sync, Multi V Sync II, Multi V Sync III</t>
  </si>
  <si>
    <t>ARBLB23220</t>
  </si>
  <si>
    <t>Multi V Plus &amp; Plus II</t>
  </si>
  <si>
    <t>ARCNN21</t>
  </si>
  <si>
    <t>Multi V III Only</t>
  </si>
  <si>
    <t>ARCNN31</t>
  </si>
  <si>
    <t>ARCNN41</t>
  </si>
  <si>
    <t>Multi V Sync &amp; Sync II</t>
  </si>
  <si>
    <t>ARCNB21</t>
  </si>
  <si>
    <t>Multi V Sync III only</t>
  </si>
  <si>
    <t>ARCNB31</t>
  </si>
  <si>
    <t>ARCNB41</t>
  </si>
  <si>
    <t>Multi V Sync, Sync II</t>
  </si>
  <si>
    <t>PRHR021</t>
  </si>
  <si>
    <t>ENCXLE3</t>
  </si>
  <si>
    <t>Multi V Sync, Sync, II, Sync III</t>
  </si>
  <si>
    <t>PRHR031</t>
  </si>
  <si>
    <t>PRHR041</t>
  </si>
  <si>
    <t>Stopper Valve</t>
  </si>
  <si>
    <t>PRVT120</t>
  </si>
  <si>
    <t>PRVT780</t>
  </si>
  <si>
    <t>PRVT980</t>
  </si>
  <si>
    <t>Ref. Auto Charging KIT</t>
  </si>
  <si>
    <t>PRAC1</t>
  </si>
  <si>
    <t>유연호스</t>
  </si>
  <si>
    <t>PHDHA05T</t>
  </si>
  <si>
    <t>PHDHA07T</t>
  </si>
  <si>
    <t>PHDHA05B</t>
  </si>
  <si>
    <t>PHDHA07B</t>
  </si>
  <si>
    <t>집수장치</t>
  </si>
  <si>
    <t>PRODX10</t>
  </si>
  <si>
    <t>PRODX20</t>
  </si>
  <si>
    <t>PRODX30</t>
  </si>
  <si>
    <t>WEB  P D I</t>
  </si>
  <si>
    <t>PQCPM11A0</t>
  </si>
  <si>
    <t>CO2 Sensor</t>
  </si>
  <si>
    <t>PES-C0RV0</t>
  </si>
  <si>
    <t>AWHP Thermistor</t>
  </si>
  <si>
    <t>PHRSTA0</t>
  </si>
  <si>
    <t>Variable Water Flow Control Kit</t>
  </si>
  <si>
    <t>PRVC0</t>
  </si>
  <si>
    <t>Independent Power Module</t>
  </si>
  <si>
    <t>PRIP0</t>
  </si>
  <si>
    <t>na dotaz</t>
  </si>
  <si>
    <t>SET 09</t>
  </si>
  <si>
    <t>SET 12</t>
  </si>
  <si>
    <t>SET18</t>
  </si>
  <si>
    <t>NSB</t>
  </si>
  <si>
    <t>NSC</t>
  </si>
  <si>
    <t>Ceny ze skladu CZ / NL</t>
  </si>
  <si>
    <t>P09RK</t>
  </si>
  <si>
    <t>UA3</t>
  </si>
  <si>
    <t>P12RK</t>
  </si>
  <si>
    <t>SET 18</t>
  </si>
  <si>
    <t>P18RK</t>
  </si>
  <si>
    <t>SET 24</t>
  </si>
  <si>
    <t>P24RK</t>
  </si>
  <si>
    <t>NSD</t>
  </si>
  <si>
    <t>G09PK</t>
  </si>
  <si>
    <t>NSF</t>
  </si>
  <si>
    <t>G12PK</t>
  </si>
  <si>
    <t>A09RK</t>
  </si>
  <si>
    <t>S09AK</t>
  </si>
  <si>
    <t>A12RK</t>
  </si>
  <si>
    <t>S12AK</t>
  </si>
  <si>
    <t>A18RK</t>
  </si>
  <si>
    <t>S18AK</t>
  </si>
  <si>
    <t>H09AK</t>
  </si>
  <si>
    <t>NSM</t>
  </si>
  <si>
    <t>H12AK</t>
  </si>
  <si>
    <t>E09EK</t>
  </si>
  <si>
    <t>SET12</t>
  </si>
  <si>
    <t>E12EK</t>
  </si>
  <si>
    <t>L i b e r o  A</t>
  </si>
  <si>
    <t>S i l v e r  -  D e c o</t>
  </si>
  <si>
    <t xml:space="preserve">G a l l e r y </t>
  </si>
  <si>
    <t>A r t  c o o l</t>
  </si>
  <si>
    <t>E  -  l o o k</t>
  </si>
  <si>
    <t>Hyper(Prestige)</t>
  </si>
  <si>
    <t>C A C  i n v e r t o r  venkovní j.</t>
  </si>
  <si>
    <t>k a z e t o v é  j.</t>
  </si>
  <si>
    <t>k a n á l o v é  j.</t>
  </si>
  <si>
    <t>k o n v e r t i b i l n í  j.</t>
  </si>
  <si>
    <t>C A C  H  i n v e r t o r  venkovní j.</t>
  </si>
  <si>
    <t>NN1</t>
  </si>
  <si>
    <t>H - k a z e t.  j.</t>
  </si>
  <si>
    <t>NJ1</t>
  </si>
  <si>
    <t>NK1</t>
  </si>
  <si>
    <t>NL1</t>
  </si>
  <si>
    <t>UV12H</t>
  </si>
  <si>
    <t>UV18H</t>
  </si>
  <si>
    <t>UV21H</t>
  </si>
  <si>
    <t>UV24H</t>
  </si>
  <si>
    <t>UV36H</t>
  </si>
  <si>
    <t>UV42H</t>
  </si>
  <si>
    <t>UV48H</t>
  </si>
  <si>
    <t>H - f l e x i  j.</t>
  </si>
  <si>
    <t>H - k a n á l.  j.</t>
  </si>
  <si>
    <t>M u l t i  s p l i t  v e n k o v n í  j.</t>
  </si>
  <si>
    <t xml:space="preserve">G a ll e ry </t>
  </si>
  <si>
    <t xml:space="preserve">F l e x y </t>
  </si>
  <si>
    <t>K a z e t o v é  j.</t>
  </si>
  <si>
    <t>N32</t>
  </si>
  <si>
    <t>CB12L</t>
  </si>
  <si>
    <t>CB09L</t>
  </si>
  <si>
    <t>CB18L</t>
  </si>
  <si>
    <t>CB24L</t>
  </si>
  <si>
    <t>Kanálové j.</t>
  </si>
  <si>
    <t>L i b e r o  R</t>
  </si>
  <si>
    <t>L i b e r o  E</t>
  </si>
  <si>
    <t>Wireless remocon</t>
  </si>
  <si>
    <t xml:space="preserve">PQWRHQ0FDB </t>
  </si>
  <si>
    <t xml:space="preserve">AC Smart premium </t>
  </si>
  <si>
    <t>PQCSW421E0A</t>
  </si>
  <si>
    <t>ACP, type</t>
  </si>
  <si>
    <t>PQCPC22N0</t>
  </si>
  <si>
    <t xml:space="preserve">PQCPC22A0 </t>
  </si>
  <si>
    <t xml:space="preserve">PQCSSA21E0 </t>
  </si>
  <si>
    <t>Bacnet</t>
  </si>
  <si>
    <t>PQNFB17C0</t>
  </si>
  <si>
    <t>PRCKD21E</t>
  </si>
  <si>
    <t>     PRCKD41E</t>
  </si>
  <si>
    <t xml:space="preserve"> PQNUD1S40 </t>
  </si>
  <si>
    <t>Schiessl 2013</t>
  </si>
  <si>
    <t>NEW</t>
  </si>
  <si>
    <t>PRLK096A0</t>
  </si>
  <si>
    <t>PT-UMC1</t>
  </si>
  <si>
    <t>PRDCA0</t>
  </si>
  <si>
    <t xml:space="preserve">T Y P </t>
  </si>
  <si>
    <t>ARNU18GS8*2</t>
  </si>
  <si>
    <t>ARNU24GS8*2</t>
  </si>
  <si>
    <t>ARNU05GTRC2</t>
  </si>
  <si>
    <t>ARNU07GTRC2</t>
  </si>
  <si>
    <t>ARNU09GTRC2</t>
  </si>
  <si>
    <t>ARNU12GTRC2</t>
  </si>
  <si>
    <t>ARNU15GTQC2</t>
  </si>
  <si>
    <t>ARNU18GTQC2</t>
  </si>
  <si>
    <t>G a l l e r y</t>
  </si>
  <si>
    <t>R A C</t>
  </si>
  <si>
    <t>C A C</t>
  </si>
  <si>
    <t>M U L T I  -  V</t>
  </si>
  <si>
    <t>A r t c o o l</t>
  </si>
  <si>
    <t>n á s t ě n n é</t>
  </si>
  <si>
    <t>L I B E R O</t>
  </si>
  <si>
    <t>j e d n o t k y</t>
  </si>
  <si>
    <t>k a z e t o v é  j e d n o t k y</t>
  </si>
  <si>
    <t>1way</t>
  </si>
  <si>
    <t>2way</t>
  </si>
  <si>
    <t>4way</t>
  </si>
  <si>
    <t>konvertibilní</t>
  </si>
  <si>
    <t>k a n á l o v é   j e d n o t k y</t>
  </si>
  <si>
    <t>d u c t  -  H</t>
  </si>
  <si>
    <t>d u c t  -  L</t>
  </si>
  <si>
    <t>Fresh</t>
  </si>
  <si>
    <t>Air</t>
  </si>
  <si>
    <t>V e n k o v n í   j e d n o t k y</t>
  </si>
  <si>
    <t>n o v é</t>
  </si>
  <si>
    <t>P l u s</t>
  </si>
  <si>
    <t>S y n c</t>
  </si>
  <si>
    <t>M i n i</t>
  </si>
  <si>
    <t>S p a c e</t>
  </si>
  <si>
    <t>E C O  -  V</t>
  </si>
  <si>
    <t>T H E R M A  -  V</t>
  </si>
  <si>
    <t>D09AK</t>
  </si>
  <si>
    <t>D12AK</t>
  </si>
  <si>
    <t>D18AK</t>
  </si>
  <si>
    <t>ARNU76GB8A2</t>
  </si>
  <si>
    <t>ARNU96GB8A2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</si>
</sst>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\&quot;#,##0;\-&quot;\&quot;#,##0"/>
    <numFmt numFmtId="173" formatCode="&quot;\&quot;#,##0;[Red]\-&quot;\&quot;#,##0"/>
    <numFmt numFmtId="174" formatCode="&quot;\&quot;#,##0.00;\-&quot;\&quot;#,##0.00"/>
    <numFmt numFmtId="175" formatCode="&quot;\&quot;#,##0.00;[Red]\-&quot;\&quot;#,##0.00"/>
    <numFmt numFmtId="176" formatCode="_-&quot;\&quot;* #,##0_-;\-&quot;\&quot;* #,##0_-;_-&quot;\&quot;* &quot;-&quot;_-;_-@_-"/>
    <numFmt numFmtId="177" formatCode="_-* #,##0_-;\-* #,##0_-;_-* &quot;-&quot;_-;_-@_-"/>
    <numFmt numFmtId="178" formatCode="_-&quot;\&quot;* #,##0.00_-;\-&quot;\&quot;* #,##0.00_-;_-&quot;\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&quot;$&quot;* #,##0_-;\-&quot;$&quot;* #,##0_-;_-&quot;$&quot;* &quot;-&quot;_-;_-@_-"/>
    <numFmt numFmtId="185" formatCode="&quot;$&quot;#,##0.00;[Red]\-&quot;$&quot;#,##0.00"/>
    <numFmt numFmtId="186" formatCode="#,##0.0;[Red]\-#,##0.0"/>
    <numFmt numFmtId="187" formatCode="#,##0.0_);\(#,##0.0\)"/>
    <numFmt numFmtId="188" formatCode="_(* #,##0.0000_);_(* \(#,##0.0000\);_(* &quot;-&quot;??_);_(@_)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.00\ &quot;$&quot;_-;\-* #,##0.00\ &quot;$&quot;_-;_-* &quot;-&quot;??\ &quot;$&quot;_-;_-@_-"/>
    <numFmt numFmtId="192" formatCode="0.0%;\(0.0%\)"/>
    <numFmt numFmtId="193" formatCode="_ * #,##0_ ;_ * \-#,##0_ ;_ * &quot;-&quot;_ ;_ @_ "/>
    <numFmt numFmtId="194" formatCode="_-[$€-2]\ * #,##0.00_-;\-[$€-2]\ * #,##0.00_-;_-[$€-2]\ * &quot;-&quot;??_-"/>
    <numFmt numFmtId="195" formatCode="_(* #,##0.0_);_(* &quot;\&quot;&quot;\&quot;&quot;\&quot;&quot;\&quot;&quot;\&quot;&quot;\&quot;\(#,##0.0&quot;\&quot;&quot;\&quot;&quot;\&quot;&quot;\&quot;&quot;\&quot;&quot;\&quot;\);_(* &quot;-&quot;_);_(@_)"/>
    <numFmt numFmtId="196" formatCode="_-* #,##0\ &quot;TL&quot;_-;\-* #,##0\ &quot;TL&quot;_-;_-* &quot;-&quot;\ &quot;TL&quot;_-;_-@_-"/>
    <numFmt numFmtId="197" formatCode="_-* #,##0.00\ &quot;TL&quot;_-;\-* #,##0.00\ &quot;TL&quot;_-;_-* &quot;-&quot;??\ &quot;TL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\ _T_L_-;\-* #,##0\ _T_L_-;_-* &quot;-&quot;\ _T_L_-;_-@_-"/>
    <numFmt numFmtId="201" formatCode="_-* #,##0.00\ _T_L_-;\-* #,##0.00\ _T_L_-;_-* &quot;-&quot;??\ _T_L_-;_-@_-"/>
    <numFmt numFmtId="202" formatCode="_(* #,##0_);_(* \(#,##0\);_(* &quot;-&quot;_);_(@_)"/>
    <numFmt numFmtId="203" formatCode="_ * #,##0.00_ ;_ * \-#,##0.00_ ;_ * &quot;-&quot;??_ ;_ @_ "/>
    <numFmt numFmtId="204" formatCode="_ &quot;\&quot;* #,##0_ ;_ &quot;\&quot;* \-#,##0_ ;_ &quot;\&quot;* &quot;-&quot;_ ;_ @_ "/>
    <numFmt numFmtId="205" formatCode="_ &quot;\&quot;* #,##0.00_ ;_ &quot;\&quot;* \-#,##0.00_ ;_ &quot;\&quot;* &quot;-&quot;??_ ;_ @_ "/>
    <numFmt numFmtId="206" formatCode="0_);[Red]\(0\)"/>
    <numFmt numFmtId="207" formatCode="mm&quot;월&quot;\ dd&quot;일&quot;"/>
    <numFmt numFmtId="208" formatCode="#,##0_ "/>
    <numFmt numFmtId="209" formatCode="0;_�"/>
    <numFmt numFmtId="210" formatCode="#,##0\ _K_č"/>
    <numFmt numFmtId="211" formatCode="0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\ &quot;Kč&quot;"/>
    <numFmt numFmtId="216" formatCode="#,##0\ [$CZK]"/>
  </numFmts>
  <fonts count="51">
    <font>
      <sz val="10"/>
      <name val="Arial"/>
      <family val="2"/>
    </font>
    <font>
      <sz val="8"/>
      <name val="Arial"/>
      <family val="2"/>
    </font>
    <font>
      <sz val="12"/>
      <name val="바탕체"/>
      <family val="1"/>
    </font>
    <font>
      <b/>
      <sz val="10"/>
      <name val="Courier"/>
      <family val="3"/>
    </font>
    <font>
      <sz val="10"/>
      <name val="Helv"/>
      <family val="2"/>
    </font>
    <font>
      <sz val="11"/>
      <name val="돋움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8.25"/>
      <color indexed="36"/>
      <name val="??"/>
      <family val="3"/>
    </font>
    <font>
      <b/>
      <sz val="12"/>
      <name val="Arial"/>
      <family val="2"/>
    </font>
    <font>
      <u val="single"/>
      <sz val="8.25"/>
      <color indexed="12"/>
      <name val="??"/>
      <family val="3"/>
    </font>
    <font>
      <u val="single"/>
      <sz val="8.25"/>
      <color indexed="12"/>
      <name val="돋움"/>
      <family val="3"/>
    </font>
    <font>
      <sz val="12"/>
      <name val="Arial"/>
      <family val="2"/>
    </font>
    <font>
      <sz val="12"/>
      <name val="Helv"/>
      <family val="2"/>
    </font>
    <font>
      <sz val="10"/>
      <name val="Arial Tur"/>
      <family val="2"/>
    </font>
    <font>
      <u val="single"/>
      <sz val="8.25"/>
      <color indexed="36"/>
      <name val="돋움"/>
      <family val="3"/>
    </font>
    <font>
      <b/>
      <sz val="12"/>
      <name val="宋体"/>
      <family val="0"/>
    </font>
    <font>
      <i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蹈框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thin"/>
      <bottom style="medium"/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ashed">
        <color indexed="55"/>
      </bottom>
    </border>
    <border>
      <left style="thin"/>
      <right style="thin"/>
      <top>
        <color indexed="63"/>
      </top>
      <bottom style="medium"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thin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55"/>
      </right>
      <top style="dashed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dashed">
        <color indexed="55"/>
      </bottom>
    </border>
    <border>
      <left>
        <color indexed="63"/>
      </left>
      <right style="thin">
        <color indexed="55"/>
      </right>
      <top style="dashed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medium"/>
    </border>
    <border>
      <left style="thin">
        <color indexed="23"/>
      </left>
      <right style="thin">
        <color indexed="23"/>
      </right>
      <top style="dotted">
        <color indexed="2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90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0" borderId="0">
      <alignment/>
      <protection/>
    </xf>
    <xf numFmtId="184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38" fontId="0" fillId="16" borderId="1">
      <alignment/>
      <protection locked="0"/>
    </xf>
    <xf numFmtId="186" fontId="0" fillId="16" borderId="1">
      <alignment/>
      <protection locked="0"/>
    </xf>
    <xf numFmtId="49" fontId="0" fillId="16" borderId="1">
      <alignment horizontal="left"/>
      <protection locked="0"/>
    </xf>
    <xf numFmtId="38" fontId="0" fillId="0" borderId="1">
      <alignment/>
      <protection/>
    </xf>
    <xf numFmtId="38" fontId="7" fillId="0" borderId="1">
      <alignment/>
      <protection/>
    </xf>
    <xf numFmtId="186" fontId="0" fillId="0" borderId="1">
      <alignment/>
      <protection/>
    </xf>
    <xf numFmtId="40" fontId="0" fillId="0" borderId="1">
      <alignment/>
      <protection/>
    </xf>
    <xf numFmtId="0" fontId="7" fillId="0" borderId="1" applyNumberFormat="0">
      <alignment horizontal="center"/>
      <protection/>
    </xf>
    <xf numFmtId="38" fontId="7" fillId="17" borderId="1" applyNumberFormat="0" applyFont="0" applyBorder="0" applyAlignment="0">
      <protection/>
    </xf>
    <xf numFmtId="0" fontId="0" fillId="0" borderId="1" applyNumberFormat="0">
      <alignment/>
      <protection/>
    </xf>
    <xf numFmtId="0" fontId="7" fillId="0" borderId="1" applyNumberFormat="0">
      <alignment/>
      <protection/>
    </xf>
    <xf numFmtId="0" fontId="0" fillId="0" borderId="1" applyNumberFormat="0">
      <alignment horizontal="right"/>
      <protection/>
    </xf>
    <xf numFmtId="0" fontId="0" fillId="0" borderId="0" applyFill="0" applyBorder="0" applyAlignment="0">
      <protection/>
    </xf>
    <xf numFmtId="187" fontId="4" fillId="0" borderId="0" applyFill="0" applyBorder="0" applyAlignment="0">
      <protection/>
    </xf>
    <xf numFmtId="188" fontId="4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24" fillId="0" borderId="2" applyNumberFormat="0" applyFill="0" applyAlignment="0" applyProtection="0"/>
    <xf numFmtId="193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4" fontId="6" fillId="0" borderId="0" applyFill="0" applyBorder="0" applyAlignment="0">
      <protection/>
    </xf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18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" fillId="0" borderId="0">
      <alignment/>
      <protection/>
    </xf>
    <xf numFmtId="10" fontId="1" fillId="19" borderId="1" applyNumberFormat="0" applyBorder="0" applyAlignment="0" applyProtection="0"/>
    <xf numFmtId="0" fontId="26" fillId="20" borderId="5" applyNumberFormat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195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19" borderId="9" applyNumberFormat="0" applyFont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0" fillId="0" borderId="0">
      <alignment/>
      <protection/>
    </xf>
    <xf numFmtId="49" fontId="6" fillId="0" borderId="0" applyFill="0" applyBorder="0" applyAlignment="0">
      <protection/>
    </xf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34" fillId="0" borderId="0" applyNumberForma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35" fillId="7" borderId="11" applyNumberFormat="0" applyAlignment="0" applyProtection="0"/>
    <xf numFmtId="0" fontId="36" fillId="18" borderId="11" applyNumberFormat="0" applyAlignment="0" applyProtection="0"/>
    <xf numFmtId="0" fontId="37" fillId="18" borderId="12" applyNumberFormat="0" applyAlignment="0" applyProtection="0"/>
    <xf numFmtId="0" fontId="3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5" borderId="0" applyNumberFormat="0" applyBorder="0" applyAlignment="0" applyProtection="0"/>
    <xf numFmtId="20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4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9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204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0" fontId="0" fillId="0" borderId="0">
      <alignment/>
      <protection/>
    </xf>
    <xf numFmtId="193" fontId="21" fillId="0" borderId="0" applyFont="0" applyFill="0" applyBorder="0" applyAlignment="0" applyProtection="0"/>
    <xf numFmtId="203" fontId="21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Fill="1" applyAlignment="1">
      <alignment/>
    </xf>
    <xf numFmtId="215" fontId="0" fillId="0" borderId="0" xfId="0" applyNumberFormat="1" applyFont="1" applyFill="1" applyAlignment="1">
      <alignment/>
    </xf>
    <xf numFmtId="0" fontId="7" fillId="21" borderId="13" xfId="271" applyFont="1" applyFill="1" applyBorder="1" applyAlignment="1">
      <alignment horizontal="center" vertical="center" wrapText="1"/>
      <protection/>
    </xf>
    <xf numFmtId="0" fontId="7" fillId="21" borderId="14" xfId="271" applyFont="1" applyFill="1" applyBorder="1" applyAlignment="1">
      <alignment horizontal="center" vertical="center" wrapText="1"/>
      <protection/>
    </xf>
    <xf numFmtId="0" fontId="6" fillId="0" borderId="1" xfId="15" applyFont="1" applyFill="1" applyBorder="1" applyAlignment="1">
      <alignment horizontal="center" vertical="center"/>
      <protection/>
    </xf>
    <xf numFmtId="215" fontId="1" fillId="0" borderId="0" xfId="15" applyNumberFormat="1" applyFont="1" applyFill="1">
      <alignment/>
      <protection/>
    </xf>
    <xf numFmtId="0" fontId="1" fillId="0" borderId="0" xfId="15" applyFont="1" applyFill="1">
      <alignment/>
      <protection/>
    </xf>
    <xf numFmtId="208" fontId="39" fillId="0" borderId="1" xfId="275" applyNumberFormat="1" applyFont="1" applyFill="1" applyBorder="1" applyAlignment="1">
      <alignment horizontal="center" vertical="center" wrapText="1" shrinkToFit="1"/>
      <protection/>
    </xf>
    <xf numFmtId="208" fontId="1" fillId="0" borderId="1" xfId="275" applyNumberFormat="1" applyFont="1" applyFill="1" applyBorder="1" applyAlignment="1">
      <alignment horizontal="center" vertical="center"/>
      <protection/>
    </xf>
    <xf numFmtId="0" fontId="1" fillId="0" borderId="1" xfId="15" applyFont="1" applyFill="1" applyBorder="1" quotePrefix="1">
      <alignment/>
      <protection/>
    </xf>
    <xf numFmtId="208" fontId="43" fillId="0" borderId="1" xfId="275" applyNumberFormat="1" applyFont="1" applyFill="1" applyBorder="1" applyAlignment="1">
      <alignment horizontal="center" vertical="center" wrapText="1"/>
      <protection/>
    </xf>
    <xf numFmtId="0" fontId="1" fillId="0" borderId="1" xfId="15" applyFont="1" applyFill="1" applyBorder="1">
      <alignment/>
      <protection/>
    </xf>
    <xf numFmtId="208" fontId="1" fillId="0" borderId="1" xfId="275" applyNumberFormat="1" applyFont="1" applyFill="1" applyBorder="1" applyAlignment="1">
      <alignment horizontal="center" vertical="center" wrapText="1"/>
      <protection/>
    </xf>
    <xf numFmtId="208" fontId="39" fillId="0" borderId="1" xfId="275" applyNumberFormat="1" applyFont="1" applyFill="1" applyBorder="1" applyAlignment="1">
      <alignment horizontal="center" vertical="center" wrapText="1"/>
      <protection/>
    </xf>
    <xf numFmtId="0" fontId="39" fillId="0" borderId="1" xfId="15" applyFont="1" applyFill="1" applyBorder="1" applyAlignment="1">
      <alignment horizontal="center" vertical="center" wrapText="1"/>
      <protection/>
    </xf>
    <xf numFmtId="208" fontId="39" fillId="0" borderId="1" xfId="275" applyNumberFormat="1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/>
      <protection/>
    </xf>
    <xf numFmtId="0" fontId="39" fillId="0" borderId="1" xfId="275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1" xfId="275" applyFont="1" applyFill="1" applyBorder="1" applyAlignment="1">
      <alignment horizontal="center" vertical="center" wrapText="1"/>
      <protection/>
    </xf>
    <xf numFmtId="0" fontId="42" fillId="0" borderId="1" xfId="275" applyFont="1" applyFill="1" applyBorder="1" applyAlignment="1">
      <alignment horizontal="center" vertical="center" wrapText="1"/>
      <protection/>
    </xf>
    <xf numFmtId="0" fontId="40" fillId="0" borderId="1" xfId="15" applyFont="1" applyFill="1" applyBorder="1" applyAlignment="1">
      <alignment horizontal="center" vertical="center"/>
      <protection/>
    </xf>
    <xf numFmtId="0" fontId="40" fillId="0" borderId="1" xfId="15" applyFont="1" applyFill="1" applyBorder="1">
      <alignment/>
      <protection/>
    </xf>
    <xf numFmtId="0" fontId="1" fillId="0" borderId="1" xfId="275" applyFont="1" applyFill="1" applyBorder="1" applyAlignment="1">
      <alignment horizontal="center" vertical="center"/>
      <protection/>
    </xf>
    <xf numFmtId="208" fontId="42" fillId="0" borderId="1" xfId="275" applyNumberFormat="1" applyFont="1" applyFill="1" applyBorder="1" applyAlignment="1">
      <alignment horizontal="center" vertical="center" wrapText="1"/>
      <protection/>
    </xf>
    <xf numFmtId="208" fontId="40" fillId="0" borderId="1" xfId="275" applyNumberFormat="1" applyFont="1" applyFill="1" applyBorder="1" applyAlignment="1">
      <alignment horizontal="center" vertical="center"/>
      <protection/>
    </xf>
    <xf numFmtId="208" fontId="41" fillId="0" borderId="1" xfId="275" applyNumberFormat="1" applyFont="1" applyFill="1" applyBorder="1" applyAlignment="1">
      <alignment horizontal="center" vertical="center" wrapText="1"/>
      <protection/>
    </xf>
    <xf numFmtId="0" fontId="1" fillId="0" borderId="1" xfId="15" applyNumberFormat="1" applyFont="1" applyFill="1" applyBorder="1" applyAlignment="1">
      <alignment horizontal="center" vertical="center"/>
      <protection/>
    </xf>
    <xf numFmtId="40" fontId="39" fillId="0" borderId="1" xfId="275" applyNumberFormat="1" applyFont="1" applyFill="1" applyBorder="1" applyAlignment="1">
      <alignment horizontal="center" vertical="center" wrapText="1"/>
      <protection/>
    </xf>
    <xf numFmtId="215" fontId="1" fillId="0" borderId="1" xfId="15" applyNumberFormat="1" applyFont="1" applyFill="1" applyBorder="1">
      <alignment/>
      <protection/>
    </xf>
    <xf numFmtId="0" fontId="1" fillId="0" borderId="1" xfId="277" applyFont="1" applyFill="1" applyBorder="1" applyAlignment="1">
      <alignment horizontal="center" vertical="center"/>
      <protection/>
    </xf>
    <xf numFmtId="1" fontId="1" fillId="0" borderId="1" xfId="273" applyNumberFormat="1" applyFont="1" applyFill="1" applyBorder="1" applyAlignment="1">
      <alignment vertical="center"/>
      <protection/>
    </xf>
    <xf numFmtId="0" fontId="1" fillId="0" borderId="1" xfId="277" applyFont="1" applyFill="1" applyBorder="1" applyAlignment="1">
      <alignment horizontal="center" vertical="center" wrapText="1"/>
      <protection/>
    </xf>
    <xf numFmtId="0" fontId="1" fillId="0" borderId="1" xfId="15" applyFont="1" applyFill="1" applyBorder="1">
      <alignment/>
      <protection/>
    </xf>
    <xf numFmtId="0" fontId="1" fillId="0" borderId="1" xfId="0" applyFont="1" applyFill="1" applyBorder="1" applyAlignment="1">
      <alignment/>
    </xf>
    <xf numFmtId="0" fontId="40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0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2" fillId="0" borderId="1" xfId="0" applyFont="1" applyFill="1" applyBorder="1" applyAlignment="1">
      <alignment horizontal="center" vertical="center"/>
    </xf>
    <xf numFmtId="0" fontId="24" fillId="0" borderId="1" xfId="275" applyFont="1" applyFill="1" applyBorder="1" applyAlignment="1">
      <alignment horizontal="center" vertical="center" wrapText="1"/>
      <protection/>
    </xf>
    <xf numFmtId="208" fontId="47" fillId="0" borderId="1" xfId="275" applyNumberFormat="1" applyFont="1" applyFill="1" applyBorder="1" applyAlignment="1">
      <alignment horizontal="center" vertical="center"/>
      <protection/>
    </xf>
    <xf numFmtId="0" fontId="47" fillId="0" borderId="1" xfId="0" applyFont="1" applyFill="1" applyBorder="1" applyAlignment="1">
      <alignment/>
    </xf>
    <xf numFmtId="0" fontId="46" fillId="0" borderId="1" xfId="275" applyFont="1" applyFill="1" applyBorder="1" applyAlignment="1">
      <alignment horizontal="center" vertical="center" wrapText="1"/>
      <protection/>
    </xf>
    <xf numFmtId="0" fontId="47" fillId="0" borderId="1" xfId="275" applyFont="1" applyFill="1" applyBorder="1" applyAlignment="1">
      <alignment horizontal="center" vertical="center"/>
      <protection/>
    </xf>
    <xf numFmtId="208" fontId="46" fillId="0" borderId="0" xfId="275" applyNumberFormat="1" applyFont="1" applyFill="1" applyBorder="1" applyAlignment="1">
      <alignment horizontal="center" vertical="center" wrapText="1"/>
      <protection/>
    </xf>
    <xf numFmtId="208" fontId="47" fillId="0" borderId="0" xfId="275" applyNumberFormat="1" applyFont="1" applyFill="1" applyBorder="1" applyAlignment="1">
      <alignment horizontal="center" vertical="center"/>
      <protection/>
    </xf>
    <xf numFmtId="0" fontId="7" fillId="21" borderId="19" xfId="0" applyNumberFormat="1" applyFont="1" applyFill="1" applyBorder="1" applyAlignment="1">
      <alignment horizontal="center"/>
    </xf>
    <xf numFmtId="215" fontId="7" fillId="21" borderId="20" xfId="0" applyNumberFormat="1" applyFont="1" applyFill="1" applyBorder="1" applyAlignment="1">
      <alignment horizontal="center"/>
    </xf>
    <xf numFmtId="215" fontId="7" fillId="21" borderId="21" xfId="271" applyNumberFormat="1" applyFont="1" applyFill="1" applyBorder="1" applyAlignment="1">
      <alignment horizontal="center" vertical="center" wrapText="1"/>
      <protection/>
    </xf>
    <xf numFmtId="0" fontId="0" fillId="0" borderId="22" xfId="276" applyFont="1" applyFill="1" applyBorder="1" applyAlignment="1">
      <alignment horizontal="center" vertical="center"/>
      <protection/>
    </xf>
    <xf numFmtId="0" fontId="0" fillId="0" borderId="23" xfId="276" applyFont="1" applyFill="1" applyBorder="1" applyAlignment="1">
      <alignment horizontal="center" vertical="center"/>
      <protection/>
    </xf>
    <xf numFmtId="177" fontId="0" fillId="0" borderId="15" xfId="183" applyFont="1" applyFill="1" applyBorder="1" applyAlignment="1">
      <alignment horizontal="center" vertical="center"/>
    </xf>
    <xf numFmtId="177" fontId="0" fillId="0" borderId="24" xfId="183" applyFont="1" applyFill="1" applyBorder="1" applyAlignment="1">
      <alignment horizontal="center" vertical="center"/>
    </xf>
    <xf numFmtId="177" fontId="0" fillId="0" borderId="25" xfId="184" applyFont="1" applyFill="1" applyBorder="1" applyAlignment="1">
      <alignment horizontal="center" vertical="center"/>
    </xf>
    <xf numFmtId="177" fontId="0" fillId="0" borderId="26" xfId="184" applyFont="1" applyFill="1" applyBorder="1" applyAlignment="1">
      <alignment horizontal="center" vertical="center"/>
    </xf>
    <xf numFmtId="215" fontId="0" fillId="0" borderId="27" xfId="224" applyNumberFormat="1" applyFont="1" applyFill="1" applyBorder="1" applyAlignment="1">
      <alignment horizontal="center" vertical="center"/>
      <protection/>
    </xf>
    <xf numFmtId="177" fontId="0" fillId="0" borderId="17" xfId="183" applyFont="1" applyFill="1" applyBorder="1" applyAlignment="1">
      <alignment horizontal="center" vertical="center"/>
    </xf>
    <xf numFmtId="177" fontId="0" fillId="0" borderId="28" xfId="183" applyFont="1" applyFill="1" applyBorder="1" applyAlignment="1">
      <alignment horizontal="center" vertical="center"/>
    </xf>
    <xf numFmtId="177" fontId="0" fillId="0" borderId="29" xfId="184" applyFont="1" applyFill="1" applyBorder="1" applyAlignment="1">
      <alignment horizontal="center" vertical="center"/>
    </xf>
    <xf numFmtId="177" fontId="0" fillId="0" borderId="18" xfId="183" applyFont="1" applyFill="1" applyBorder="1" applyAlignment="1">
      <alignment horizontal="center" vertical="center"/>
    </xf>
    <xf numFmtId="177" fontId="0" fillId="0" borderId="30" xfId="183" applyFont="1" applyFill="1" applyBorder="1" applyAlignment="1">
      <alignment horizontal="center" vertical="center"/>
    </xf>
    <xf numFmtId="177" fontId="0" fillId="0" borderId="31" xfId="184" applyFont="1" applyFill="1" applyBorder="1" applyAlignment="1">
      <alignment horizontal="center" vertical="center"/>
    </xf>
    <xf numFmtId="177" fontId="0" fillId="0" borderId="32" xfId="184" applyFont="1" applyFill="1" applyBorder="1" applyAlignment="1">
      <alignment horizontal="center" vertical="center"/>
    </xf>
    <xf numFmtId="177" fontId="0" fillId="0" borderId="33" xfId="184" applyFont="1" applyFill="1" applyBorder="1" applyAlignment="1">
      <alignment horizontal="center" vertical="center"/>
    </xf>
    <xf numFmtId="177" fontId="0" fillId="0" borderId="34" xfId="184" applyFont="1" applyFill="1" applyBorder="1" applyAlignment="1">
      <alignment horizontal="center" vertical="center"/>
    </xf>
    <xf numFmtId="177" fontId="0" fillId="0" borderId="35" xfId="184" applyFont="1" applyFill="1" applyBorder="1" applyAlignment="1">
      <alignment horizontal="center" vertical="center"/>
    </xf>
    <xf numFmtId="177" fontId="0" fillId="0" borderId="36" xfId="184" applyFont="1" applyFill="1" applyBorder="1" applyAlignment="1">
      <alignment horizontal="center" vertical="center"/>
    </xf>
    <xf numFmtId="177" fontId="0" fillId="0" borderId="37" xfId="184" applyFont="1" applyFill="1" applyBorder="1" applyAlignment="1">
      <alignment horizontal="center" vertical="center"/>
    </xf>
    <xf numFmtId="177" fontId="0" fillId="0" borderId="38" xfId="184" applyFont="1" applyFill="1" applyBorder="1" applyAlignment="1">
      <alignment horizontal="center" vertical="center"/>
    </xf>
    <xf numFmtId="177" fontId="0" fillId="0" borderId="39" xfId="184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7" fontId="0" fillId="0" borderId="40" xfId="184" applyFont="1" applyFill="1" applyBorder="1" applyAlignment="1">
      <alignment horizontal="center" vertical="center"/>
    </xf>
    <xf numFmtId="177" fontId="0" fillId="0" borderId="41" xfId="184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43" xfId="271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>
      <alignment horizontal="center"/>
    </xf>
    <xf numFmtId="0" fontId="0" fillId="0" borderId="45" xfId="27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271" applyFont="1" applyFill="1" applyBorder="1" applyAlignment="1" applyProtection="1">
      <alignment horizontal="center" vertical="center"/>
      <protection locked="0"/>
    </xf>
    <xf numFmtId="0" fontId="0" fillId="0" borderId="15" xfId="272" applyFont="1" applyFill="1" applyBorder="1" applyAlignment="1">
      <alignment horizontal="center"/>
      <protection/>
    </xf>
    <xf numFmtId="0" fontId="0" fillId="0" borderId="15" xfId="272" applyFont="1" applyFill="1" applyBorder="1" applyAlignment="1">
      <alignment horizontal="center" vertical="top"/>
      <protection/>
    </xf>
    <xf numFmtId="0" fontId="0" fillId="0" borderId="48" xfId="0" applyFont="1" applyFill="1" applyBorder="1" applyAlignment="1">
      <alignment horizontal="center"/>
    </xf>
    <xf numFmtId="0" fontId="0" fillId="0" borderId="49" xfId="271" applyFont="1" applyFill="1" applyBorder="1" applyAlignment="1" applyProtection="1">
      <alignment horizontal="center" vertical="center"/>
      <protection locked="0"/>
    </xf>
    <xf numFmtId="177" fontId="0" fillId="0" borderId="50" xfId="184" applyFont="1" applyFill="1" applyBorder="1" applyAlignment="1">
      <alignment horizontal="center" vertical="center"/>
    </xf>
    <xf numFmtId="177" fontId="0" fillId="0" borderId="51" xfId="184" applyFont="1" applyFill="1" applyBorder="1" applyAlignment="1">
      <alignment horizontal="center" vertical="center"/>
    </xf>
    <xf numFmtId="177" fontId="0" fillId="0" borderId="52" xfId="184" applyFont="1" applyFill="1" applyBorder="1" applyAlignment="1">
      <alignment horizontal="center" vertical="center"/>
    </xf>
    <xf numFmtId="177" fontId="0" fillId="0" borderId="53" xfId="184" applyFont="1" applyFill="1" applyBorder="1" applyAlignment="1">
      <alignment horizontal="center" vertical="center"/>
    </xf>
    <xf numFmtId="177" fontId="0" fillId="0" borderId="54" xfId="184" applyFont="1" applyFill="1" applyBorder="1" applyAlignment="1">
      <alignment horizontal="center" vertical="center"/>
    </xf>
    <xf numFmtId="177" fontId="0" fillId="0" borderId="55" xfId="184" applyFont="1" applyFill="1" applyBorder="1" applyAlignment="1">
      <alignment horizontal="center" vertical="center"/>
    </xf>
    <xf numFmtId="177" fontId="0" fillId="0" borderId="44" xfId="184" applyFont="1" applyFill="1" applyBorder="1" applyAlignment="1">
      <alignment horizontal="center" vertical="center"/>
    </xf>
    <xf numFmtId="177" fontId="0" fillId="0" borderId="56" xfId="184" applyFont="1" applyFill="1" applyBorder="1" applyAlignment="1">
      <alignment horizontal="center" vertical="center"/>
    </xf>
    <xf numFmtId="177" fontId="0" fillId="0" borderId="48" xfId="184" applyFont="1" applyFill="1" applyBorder="1" applyAlignment="1">
      <alignment horizontal="center" vertical="center"/>
    </xf>
    <xf numFmtId="177" fontId="0" fillId="0" borderId="57" xfId="184" applyFont="1" applyFill="1" applyBorder="1" applyAlignment="1">
      <alignment horizontal="center" vertical="center"/>
    </xf>
    <xf numFmtId="0" fontId="0" fillId="0" borderId="51" xfId="271" applyFont="1" applyFill="1" applyBorder="1" applyAlignment="1" applyProtection="1">
      <alignment horizontal="center" vertical="center"/>
      <protection locked="0"/>
    </xf>
    <xf numFmtId="0" fontId="0" fillId="0" borderId="56" xfId="271" applyFont="1" applyFill="1" applyBorder="1" applyAlignment="1" applyProtection="1">
      <alignment horizontal="center" vertical="center"/>
      <protection locked="0"/>
    </xf>
    <xf numFmtId="0" fontId="0" fillId="0" borderId="58" xfId="271" applyFont="1" applyFill="1" applyBorder="1" applyAlignment="1" applyProtection="1">
      <alignment horizontal="center" vertical="center"/>
      <protection locked="0"/>
    </xf>
    <xf numFmtId="177" fontId="0" fillId="0" borderId="45" xfId="184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9" xfId="271" applyFont="1" applyFill="1" applyBorder="1" applyAlignment="1" applyProtection="1">
      <alignment horizontal="center" vertical="center"/>
      <protection locked="0"/>
    </xf>
    <xf numFmtId="177" fontId="0" fillId="0" borderId="42" xfId="184" applyFont="1" applyFill="1" applyBorder="1" applyAlignment="1">
      <alignment horizontal="center" vertical="center"/>
    </xf>
    <xf numFmtId="177" fontId="0" fillId="0" borderId="60" xfId="184" applyFont="1" applyFill="1" applyBorder="1" applyAlignment="1">
      <alignment horizontal="center" vertical="center"/>
    </xf>
    <xf numFmtId="177" fontId="0" fillId="0" borderId="46" xfId="184" applyFont="1" applyFill="1" applyBorder="1" applyAlignment="1">
      <alignment horizontal="center" vertical="center"/>
    </xf>
    <xf numFmtId="177" fontId="0" fillId="0" borderId="58" xfId="184" applyFont="1" applyFill="1" applyBorder="1" applyAlignment="1">
      <alignment horizontal="center" vertical="center"/>
    </xf>
    <xf numFmtId="0" fontId="0" fillId="0" borderId="60" xfId="271" applyFont="1" applyFill="1" applyBorder="1" applyAlignment="1" applyProtection="1">
      <alignment horizontal="center" vertical="center"/>
      <protection locked="0"/>
    </xf>
    <xf numFmtId="0" fontId="0" fillId="0" borderId="38" xfId="271" applyFont="1" applyFill="1" applyBorder="1" applyAlignment="1" applyProtection="1">
      <alignment horizontal="center" vertical="center"/>
      <protection locked="0"/>
    </xf>
    <xf numFmtId="215" fontId="0" fillId="0" borderId="27" xfId="224" applyNumberFormat="1" applyFont="1" applyFill="1" applyBorder="1" applyAlignment="1">
      <alignment horizontal="center"/>
      <protection/>
    </xf>
    <xf numFmtId="177" fontId="0" fillId="0" borderId="43" xfId="184" applyFont="1" applyFill="1" applyBorder="1" applyAlignment="1">
      <alignment horizontal="center" vertical="center"/>
    </xf>
    <xf numFmtId="177" fontId="0" fillId="0" borderId="47" xfId="184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177" fontId="0" fillId="0" borderId="61" xfId="184" applyFont="1" applyFill="1" applyBorder="1" applyAlignment="1">
      <alignment horizontal="center" vertical="center"/>
    </xf>
    <xf numFmtId="0" fontId="0" fillId="0" borderId="42" xfId="271" applyFont="1" applyFill="1" applyBorder="1" applyAlignment="1" applyProtection="1">
      <alignment horizontal="center" vertical="center"/>
      <protection locked="0"/>
    </xf>
    <xf numFmtId="0" fontId="0" fillId="0" borderId="44" xfId="271" applyFont="1" applyFill="1" applyBorder="1" applyAlignment="1" applyProtection="1">
      <alignment horizontal="center" vertical="center"/>
      <protection locked="0"/>
    </xf>
    <xf numFmtId="0" fontId="0" fillId="0" borderId="46" xfId="271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3" xfId="226" applyFont="1" applyFill="1" applyBorder="1" applyAlignment="1">
      <alignment horizontal="center"/>
      <protection/>
    </xf>
    <xf numFmtId="0" fontId="0" fillId="0" borderId="45" xfId="226" applyFont="1" applyFill="1" applyBorder="1" applyAlignment="1">
      <alignment horizontal="center"/>
      <protection/>
    </xf>
    <xf numFmtId="0" fontId="0" fillId="0" borderId="47" xfId="226" applyFont="1" applyFill="1" applyBorder="1" applyAlignment="1">
      <alignment horizontal="center"/>
      <protection/>
    </xf>
    <xf numFmtId="215" fontId="0" fillId="0" borderId="43" xfId="0" applyNumberFormat="1" applyFont="1" applyFill="1" applyBorder="1" applyAlignment="1">
      <alignment horizontal="center"/>
    </xf>
    <xf numFmtId="215" fontId="0" fillId="0" borderId="45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215" fontId="0" fillId="0" borderId="63" xfId="0" applyNumberFormat="1" applyFont="1" applyFill="1" applyBorder="1" applyAlignment="1">
      <alignment horizontal="center"/>
    </xf>
    <xf numFmtId="215" fontId="0" fillId="0" borderId="64" xfId="224" applyNumberFormat="1" applyFont="1" applyFill="1" applyBorder="1" applyAlignment="1">
      <alignment horizontal="center" vertical="center"/>
      <protection/>
    </xf>
    <xf numFmtId="0" fontId="0" fillId="0" borderId="1" xfId="274" applyFont="1" applyFill="1" applyBorder="1" applyAlignment="1">
      <alignment horizontal="center" vertical="center"/>
      <protection/>
    </xf>
    <xf numFmtId="215" fontId="0" fillId="0" borderId="1" xfId="0" applyNumberFormat="1" applyFont="1" applyFill="1" applyBorder="1" applyAlignment="1">
      <alignment horizontal="center"/>
    </xf>
    <xf numFmtId="215" fontId="0" fillId="0" borderId="1" xfId="0" applyNumberFormat="1" applyFont="1" applyBorder="1" applyAlignment="1">
      <alignment horizontal="center"/>
    </xf>
    <xf numFmtId="0" fontId="0" fillId="0" borderId="65" xfId="274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6" xfId="274" applyFont="1" applyFill="1" applyBorder="1" applyAlignment="1">
      <alignment horizontal="center" vertical="center"/>
      <protection/>
    </xf>
    <xf numFmtId="0" fontId="0" fillId="0" borderId="67" xfId="274" applyFont="1" applyFill="1" applyBorder="1" applyAlignment="1">
      <alignment horizontal="center" vertical="center"/>
      <protection/>
    </xf>
    <xf numFmtId="0" fontId="0" fillId="0" borderId="17" xfId="268" applyFont="1" applyFill="1" applyBorder="1" applyAlignment="1">
      <alignment horizontal="center" vertical="center"/>
      <protection/>
    </xf>
    <xf numFmtId="0" fontId="0" fillId="0" borderId="17" xfId="272" applyFont="1" applyFill="1" applyBorder="1" applyAlignment="1">
      <alignment horizontal="center" vertical="top"/>
      <protection/>
    </xf>
    <xf numFmtId="0" fontId="0" fillId="0" borderId="18" xfId="268" applyFont="1" applyFill="1" applyBorder="1" applyAlignment="1">
      <alignment horizontal="center" vertical="center"/>
      <protection/>
    </xf>
    <xf numFmtId="0" fontId="0" fillId="0" borderId="18" xfId="272" applyFont="1" applyFill="1" applyBorder="1" applyAlignment="1">
      <alignment horizontal="center" vertical="top"/>
      <protection/>
    </xf>
    <xf numFmtId="0" fontId="0" fillId="0" borderId="17" xfId="267" applyFont="1" applyFill="1" applyBorder="1" applyAlignment="1">
      <alignment horizontal="center" vertical="center"/>
      <protection/>
    </xf>
    <xf numFmtId="0" fontId="0" fillId="0" borderId="18" xfId="267" applyFont="1" applyFill="1" applyBorder="1" applyAlignment="1">
      <alignment horizontal="center" vertical="center"/>
      <protection/>
    </xf>
    <xf numFmtId="0" fontId="6" fillId="0" borderId="1" xfId="274" applyFont="1" applyFill="1" applyBorder="1" applyAlignment="1">
      <alignment horizontal="center" vertical="center"/>
      <protection/>
    </xf>
    <xf numFmtId="0" fontId="0" fillId="0" borderId="68" xfId="267" applyFont="1" applyFill="1" applyBorder="1" applyAlignment="1">
      <alignment horizontal="center" vertical="center"/>
      <protection/>
    </xf>
    <xf numFmtId="0" fontId="0" fillId="0" borderId="1" xfId="264" applyNumberFormat="1" applyFont="1" applyFill="1" applyBorder="1" applyAlignment="1">
      <alignment horizontal="center" vertical="center"/>
    </xf>
    <xf numFmtId="0" fontId="6" fillId="0" borderId="69" xfId="270" applyFont="1" applyFill="1" applyBorder="1" applyAlignment="1">
      <alignment horizontal="center" vertical="center"/>
      <protection/>
    </xf>
    <xf numFmtId="0" fontId="6" fillId="0" borderId="70" xfId="270" applyFont="1" applyFill="1" applyBorder="1" applyAlignment="1">
      <alignment horizontal="center" vertical="center"/>
      <protection/>
    </xf>
    <xf numFmtId="0" fontId="6" fillId="0" borderId="71" xfId="270" applyFont="1" applyFill="1" applyBorder="1" applyAlignment="1">
      <alignment horizontal="center" vertical="center"/>
      <protection/>
    </xf>
    <xf numFmtId="0" fontId="6" fillId="0" borderId="1" xfId="270" applyFont="1" applyFill="1" applyBorder="1" applyAlignment="1">
      <alignment horizontal="center" vertical="center"/>
      <protection/>
    </xf>
    <xf numFmtId="0" fontId="6" fillId="0" borderId="72" xfId="27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73" xfId="274" applyFont="1" applyFill="1" applyBorder="1" applyAlignment="1">
      <alignment horizontal="center" vertical="center"/>
      <protection/>
    </xf>
    <xf numFmtId="215" fontId="0" fillId="0" borderId="74" xfId="0" applyNumberFormat="1" applyFont="1" applyBorder="1" applyAlignment="1">
      <alignment horizontal="center"/>
    </xf>
    <xf numFmtId="215" fontId="0" fillId="0" borderId="75" xfId="227" applyNumberFormat="1" applyFont="1" applyBorder="1" applyAlignment="1">
      <alignment horizontal="center"/>
      <protection/>
    </xf>
    <xf numFmtId="0" fontId="0" fillId="0" borderId="76" xfId="274" applyFont="1" applyFill="1" applyBorder="1" applyAlignment="1">
      <alignment horizontal="center" vertical="center"/>
      <protection/>
    </xf>
    <xf numFmtId="215" fontId="0" fillId="0" borderId="0" xfId="0" applyNumberFormat="1" applyFont="1" applyFill="1" applyAlignment="1">
      <alignment horizontal="center"/>
    </xf>
    <xf numFmtId="0" fontId="0" fillId="0" borderId="77" xfId="274" applyFont="1" applyFill="1" applyBorder="1" applyAlignment="1">
      <alignment horizontal="center" vertical="center"/>
      <protection/>
    </xf>
    <xf numFmtId="0" fontId="0" fillId="0" borderId="78" xfId="274" applyFont="1" applyFill="1" applyBorder="1" applyAlignment="1">
      <alignment horizontal="center" vertical="center"/>
      <protection/>
    </xf>
    <xf numFmtId="0" fontId="0" fillId="0" borderId="79" xfId="274" applyFont="1" applyFill="1" applyBorder="1" applyAlignment="1">
      <alignment horizontal="center" vertical="center"/>
      <protection/>
    </xf>
    <xf numFmtId="0" fontId="0" fillId="0" borderId="16" xfId="274" applyFont="1" applyFill="1" applyBorder="1" applyAlignment="1">
      <alignment horizontal="center" vertical="center"/>
      <protection/>
    </xf>
    <xf numFmtId="0" fontId="0" fillId="0" borderId="80" xfId="274" applyFont="1" applyFill="1" applyBorder="1" applyAlignment="1">
      <alignment horizontal="center" vertical="center"/>
      <protection/>
    </xf>
    <xf numFmtId="215" fontId="0" fillId="0" borderId="16" xfId="0" applyNumberFormat="1" applyFont="1" applyFill="1" applyBorder="1" applyAlignment="1">
      <alignment horizontal="center"/>
    </xf>
    <xf numFmtId="0" fontId="0" fillId="0" borderId="81" xfId="274" applyFont="1" applyFill="1" applyBorder="1" applyAlignment="1">
      <alignment horizontal="center" vertical="center"/>
      <protection/>
    </xf>
    <xf numFmtId="0" fontId="6" fillId="0" borderId="16" xfId="274" applyFont="1" applyFill="1" applyBorder="1" applyAlignment="1">
      <alignment horizontal="center" vertical="center"/>
      <protection/>
    </xf>
    <xf numFmtId="0" fontId="0" fillId="0" borderId="80" xfId="264" applyNumberFormat="1" applyFont="1" applyFill="1" applyBorder="1" applyAlignment="1">
      <alignment horizontal="center" vertical="center"/>
    </xf>
    <xf numFmtId="0" fontId="0" fillId="0" borderId="78" xfId="264" applyNumberFormat="1" applyFont="1" applyFill="1" applyBorder="1" applyAlignment="1">
      <alignment horizontal="center" vertical="center"/>
    </xf>
    <xf numFmtId="0" fontId="0" fillId="0" borderId="16" xfId="264" applyNumberFormat="1" applyFont="1" applyFill="1" applyBorder="1" applyAlignment="1">
      <alignment horizontal="center" vertical="center"/>
    </xf>
    <xf numFmtId="0" fontId="6" fillId="0" borderId="82" xfId="270" applyFont="1" applyFill="1" applyBorder="1" applyAlignment="1">
      <alignment horizontal="center" vertical="center"/>
      <protection/>
    </xf>
    <xf numFmtId="0" fontId="6" fillId="0" borderId="83" xfId="270" applyFont="1" applyFill="1" applyBorder="1" applyAlignment="1">
      <alignment horizontal="center" vertical="center"/>
      <protection/>
    </xf>
    <xf numFmtId="0" fontId="6" fillId="0" borderId="84" xfId="270" applyFont="1" applyFill="1" applyBorder="1" applyAlignment="1">
      <alignment horizontal="center" vertical="center"/>
      <protection/>
    </xf>
    <xf numFmtId="0" fontId="6" fillId="0" borderId="85" xfId="270" applyFont="1" applyFill="1" applyBorder="1" applyAlignment="1">
      <alignment horizontal="center" vertical="center"/>
      <protection/>
    </xf>
    <xf numFmtId="215" fontId="0" fillId="0" borderId="27" xfId="271" applyNumberFormat="1" applyFont="1" applyFill="1" applyBorder="1" applyAlignment="1" applyProtection="1">
      <alignment horizontal="center" vertical="center"/>
      <protection locked="0"/>
    </xf>
    <xf numFmtId="215" fontId="0" fillId="0" borderId="27" xfId="0" applyNumberFormat="1" applyFont="1" applyBorder="1" applyAlignment="1">
      <alignment horizontal="center"/>
    </xf>
    <xf numFmtId="0" fontId="6" fillId="0" borderId="86" xfId="270" applyFont="1" applyFill="1" applyBorder="1" applyAlignment="1">
      <alignment horizontal="center" vertical="center"/>
      <protection/>
    </xf>
    <xf numFmtId="0" fontId="6" fillId="0" borderId="87" xfId="270" applyFont="1" applyFill="1" applyBorder="1" applyAlignment="1">
      <alignment horizontal="center" vertical="center"/>
      <protection/>
    </xf>
    <xf numFmtId="215" fontId="0" fillId="0" borderId="64" xfId="271" applyNumberFormat="1" applyFont="1" applyFill="1" applyBorder="1" applyAlignment="1" applyProtection="1">
      <alignment horizontal="center" vertical="center"/>
      <protection locked="0"/>
    </xf>
    <xf numFmtId="0" fontId="0" fillId="0" borderId="88" xfId="271" applyFont="1" applyFill="1" applyBorder="1" applyAlignment="1" applyProtection="1">
      <alignment horizontal="center" vertical="center"/>
      <protection locked="0"/>
    </xf>
    <xf numFmtId="0" fontId="0" fillId="0" borderId="89" xfId="271" applyFont="1" applyFill="1" applyBorder="1" applyAlignment="1" applyProtection="1">
      <alignment horizontal="center" vertical="center"/>
      <protection locked="0"/>
    </xf>
    <xf numFmtId="0" fontId="0" fillId="0" borderId="1" xfId="274" applyFont="1" applyFill="1" applyBorder="1" applyAlignment="1">
      <alignment horizontal="center" vertical="center"/>
      <protection/>
    </xf>
    <xf numFmtId="0" fontId="7" fillId="21" borderId="90" xfId="271" applyFont="1" applyFill="1" applyBorder="1" applyAlignment="1">
      <alignment horizontal="center" vertical="center" wrapText="1"/>
      <protection/>
    </xf>
    <xf numFmtId="0" fontId="0" fillId="0" borderId="91" xfId="271" applyFont="1" applyFill="1" applyBorder="1" applyAlignment="1" applyProtection="1">
      <alignment horizontal="center" vertical="center"/>
      <protection locked="0"/>
    </xf>
    <xf numFmtId="215" fontId="0" fillId="0" borderId="27" xfId="0" applyNumberFormat="1" applyFont="1" applyBorder="1" applyAlignment="1">
      <alignment horizontal="center"/>
    </xf>
    <xf numFmtId="0" fontId="0" fillId="0" borderId="92" xfId="271" applyFont="1" applyFill="1" applyBorder="1" applyAlignment="1" applyProtection="1">
      <alignment horizontal="center" vertical="center"/>
      <protection locked="0"/>
    </xf>
    <xf numFmtId="0" fontId="0" fillId="0" borderId="93" xfId="274" applyFont="1" applyFill="1" applyBorder="1" applyAlignment="1">
      <alignment horizontal="center" vertical="center"/>
      <protection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274" applyFont="1" applyFill="1" applyBorder="1" applyAlignment="1">
      <alignment horizontal="center" vertical="center"/>
      <protection/>
    </xf>
    <xf numFmtId="215" fontId="0" fillId="0" borderId="64" xfId="0" applyNumberFormat="1" applyFont="1" applyBorder="1" applyAlignment="1">
      <alignment horizontal="center"/>
    </xf>
    <xf numFmtId="0" fontId="6" fillId="0" borderId="93" xfId="15" applyFont="1" applyFill="1" applyBorder="1" applyAlignment="1">
      <alignment horizontal="center" vertical="center"/>
      <protection/>
    </xf>
    <xf numFmtId="215" fontId="0" fillId="0" borderId="27" xfId="0" applyNumberFormat="1" applyFont="1" applyBorder="1" applyAlignment="1">
      <alignment horizontal="center"/>
    </xf>
    <xf numFmtId="0" fontId="6" fillId="0" borderId="94" xfId="15" applyFont="1" applyFill="1" applyBorder="1" applyAlignment="1">
      <alignment horizontal="center" vertical="center"/>
      <protection/>
    </xf>
    <xf numFmtId="0" fontId="6" fillId="0" borderId="95" xfId="15" applyFont="1" applyFill="1" applyBorder="1" applyAlignment="1">
      <alignment horizontal="center" vertical="center"/>
      <protection/>
    </xf>
    <xf numFmtId="215" fontId="0" fillId="0" borderId="64" xfId="0" applyNumberFormat="1" applyFont="1" applyBorder="1" applyAlignment="1">
      <alignment horizontal="center"/>
    </xf>
    <xf numFmtId="215" fontId="0" fillId="0" borderId="15" xfId="227" applyNumberFormat="1" applyBorder="1">
      <alignment/>
      <protection/>
    </xf>
    <xf numFmtId="215" fontId="50" fillId="0" borderId="17" xfId="227" applyNumberFormat="1" applyFont="1" applyBorder="1">
      <alignment/>
      <protection/>
    </xf>
    <xf numFmtId="215" fontId="50" fillId="0" borderId="18" xfId="227" applyNumberFormat="1" applyFont="1" applyBorder="1">
      <alignment/>
      <protection/>
    </xf>
    <xf numFmtId="215" fontId="50" fillId="0" borderId="96" xfId="227" applyNumberFormat="1" applyFont="1" applyBorder="1" applyAlignment="1">
      <alignment horizontal="center"/>
      <protection/>
    </xf>
    <xf numFmtId="215" fontId="50" fillId="0" borderId="97" xfId="227" applyNumberFormat="1" applyFont="1" applyBorder="1" applyAlignment="1">
      <alignment horizontal="center"/>
      <protection/>
    </xf>
    <xf numFmtId="215" fontId="50" fillId="0" borderId="98" xfId="0" applyNumberFormat="1" applyFont="1" applyBorder="1" applyAlignment="1">
      <alignment horizontal="center"/>
    </xf>
    <xf numFmtId="215" fontId="50" fillId="0" borderId="99" xfId="0" applyNumberFormat="1" applyFont="1" applyBorder="1" applyAlignment="1">
      <alignment horizontal="center"/>
    </xf>
    <xf numFmtId="215" fontId="50" fillId="0" borderId="100" xfId="227" applyNumberFormat="1" applyFont="1" applyBorder="1" applyAlignment="1">
      <alignment horizontal="center"/>
      <protection/>
    </xf>
    <xf numFmtId="0" fontId="44" fillId="21" borderId="101" xfId="271" applyFont="1" applyFill="1" applyBorder="1" applyAlignment="1">
      <alignment horizontal="center" vertical="center"/>
      <protection/>
    </xf>
    <xf numFmtId="0" fontId="44" fillId="21" borderId="102" xfId="271" applyFont="1" applyFill="1" applyBorder="1" applyAlignment="1">
      <alignment horizontal="center" vertical="center"/>
      <protection/>
    </xf>
    <xf numFmtId="0" fontId="49" fillId="21" borderId="103" xfId="271" applyFont="1" applyFill="1" applyBorder="1" applyAlignment="1">
      <alignment horizontal="center" vertical="center" wrapText="1"/>
      <protection/>
    </xf>
    <xf numFmtId="0" fontId="49" fillId="21" borderId="37" xfId="225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textRotation="90"/>
    </xf>
    <xf numFmtId="0" fontId="0" fillId="0" borderId="23" xfId="0" applyFont="1" applyFill="1" applyBorder="1" applyAlignment="1">
      <alignment horizontal="center" vertical="center" textRotation="90"/>
    </xf>
    <xf numFmtId="0" fontId="0" fillId="0" borderId="104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horizontal="center" vertical="center" textRotation="90"/>
    </xf>
    <xf numFmtId="0" fontId="0" fillId="0" borderId="28" xfId="0" applyFont="1" applyFill="1" applyBorder="1" applyAlignment="1">
      <alignment horizontal="center" vertical="center" textRotation="90"/>
    </xf>
    <xf numFmtId="0" fontId="0" fillId="0" borderId="30" xfId="0" applyFont="1" applyFill="1" applyBorder="1" applyAlignment="1">
      <alignment horizontal="center" vertical="center" textRotation="90"/>
    </xf>
    <xf numFmtId="0" fontId="0" fillId="0" borderId="105" xfId="0" applyFont="1" applyFill="1" applyBorder="1" applyAlignment="1">
      <alignment horizontal="center" vertical="center" textRotation="90"/>
    </xf>
    <xf numFmtId="0" fontId="0" fillId="0" borderId="106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textRotation="90"/>
    </xf>
    <xf numFmtId="0" fontId="0" fillId="0" borderId="18" xfId="0" applyFont="1" applyFill="1" applyBorder="1" applyAlignment="1">
      <alignment horizontal="center" vertical="center" textRotation="90"/>
    </xf>
    <xf numFmtId="0" fontId="0" fillId="0" borderId="68" xfId="0" applyFont="1" applyFill="1" applyBorder="1" applyAlignment="1">
      <alignment horizontal="center" vertical="center" textRotation="90"/>
    </xf>
    <xf numFmtId="0" fontId="0" fillId="0" borderId="107" xfId="0" applyFont="1" applyFill="1" applyBorder="1" applyAlignment="1">
      <alignment horizontal="center" vertical="center" textRotation="90"/>
    </xf>
    <xf numFmtId="0" fontId="0" fillId="0" borderId="108" xfId="0" applyFont="1" applyFill="1" applyBorder="1" applyAlignment="1">
      <alignment horizontal="center" vertical="center" textRotation="90"/>
    </xf>
    <xf numFmtId="0" fontId="48" fillId="21" borderId="109" xfId="225" applyFont="1" applyFill="1" applyBorder="1" applyAlignment="1">
      <alignment horizontal="center" vertical="center" textRotation="90"/>
      <protection/>
    </xf>
    <xf numFmtId="0" fontId="48" fillId="21" borderId="110" xfId="225" applyFont="1" applyFill="1" applyBorder="1" applyAlignment="1">
      <alignment horizontal="center" vertical="center" textRotation="90"/>
      <protection/>
    </xf>
    <xf numFmtId="0" fontId="48" fillId="21" borderId="23" xfId="225" applyFont="1" applyFill="1" applyBorder="1" applyAlignment="1">
      <alignment horizontal="center" vertical="center" textRotation="90"/>
      <protection/>
    </xf>
    <xf numFmtId="0" fontId="48" fillId="21" borderId="28" xfId="225" applyFont="1" applyFill="1" applyBorder="1" applyAlignment="1">
      <alignment horizontal="center" vertical="center" textRotation="90"/>
      <protection/>
    </xf>
    <xf numFmtId="0" fontId="48" fillId="21" borderId="104" xfId="225" applyFont="1" applyFill="1" applyBorder="1" applyAlignment="1">
      <alignment horizontal="center" vertical="center" textRotation="90"/>
      <protection/>
    </xf>
    <xf numFmtId="0" fontId="48" fillId="21" borderId="30" xfId="225" applyFont="1" applyFill="1" applyBorder="1" applyAlignment="1">
      <alignment horizontal="center" vertical="center" textRotation="90"/>
      <protection/>
    </xf>
    <xf numFmtId="0" fontId="44" fillId="21" borderId="111" xfId="271" applyFont="1" applyFill="1" applyBorder="1" applyAlignment="1">
      <alignment horizontal="center" vertical="center"/>
      <protection/>
    </xf>
    <xf numFmtId="0" fontId="49" fillId="21" borderId="61" xfId="271" applyFont="1" applyFill="1" applyBorder="1" applyAlignment="1">
      <alignment horizontal="center" vertical="center" wrapText="1"/>
      <protection/>
    </xf>
    <xf numFmtId="0" fontId="48" fillId="21" borderId="112" xfId="225" applyFont="1" applyFill="1" applyBorder="1" applyAlignment="1">
      <alignment horizontal="center" vertical="center" textRotation="90"/>
      <protection/>
    </xf>
    <xf numFmtId="0" fontId="48" fillId="21" borderId="105" xfId="225" applyFont="1" applyFill="1" applyBorder="1" applyAlignment="1">
      <alignment horizontal="center" vertical="center" textRotation="90"/>
      <protection/>
    </xf>
    <xf numFmtId="0" fontId="48" fillId="21" borderId="108" xfId="225" applyFont="1" applyFill="1" applyBorder="1" applyAlignment="1">
      <alignment horizontal="center" vertical="center" textRotation="90"/>
      <protection/>
    </xf>
    <xf numFmtId="215" fontId="0" fillId="0" borderId="107" xfId="0" applyNumberFormat="1" applyFont="1" applyFill="1" applyBorder="1" applyAlignment="1">
      <alignment horizontal="center" vertical="center" textRotation="90"/>
    </xf>
    <xf numFmtId="215" fontId="0" fillId="0" borderId="105" xfId="0" applyNumberFormat="1" applyFont="1" applyFill="1" applyBorder="1" applyAlignment="1">
      <alignment horizontal="center" vertical="center" textRotation="90"/>
    </xf>
    <xf numFmtId="215" fontId="0" fillId="0" borderId="108" xfId="0" applyNumberFormat="1" applyFont="1" applyFill="1" applyBorder="1" applyAlignment="1">
      <alignment horizontal="center" vertical="center" textRotation="90"/>
    </xf>
    <xf numFmtId="215" fontId="0" fillId="0" borderId="106" xfId="0" applyNumberFormat="1" applyFont="1" applyFill="1" applyBorder="1" applyAlignment="1">
      <alignment horizontal="center" vertical="center" textRotation="90"/>
    </xf>
    <xf numFmtId="215" fontId="0" fillId="0" borderId="75" xfId="0" applyNumberFormat="1" applyFont="1" applyFill="1" applyBorder="1" applyAlignment="1">
      <alignment horizontal="center" vertical="center"/>
    </xf>
    <xf numFmtId="215" fontId="0" fillId="0" borderId="96" xfId="0" applyNumberFormat="1" applyFont="1" applyFill="1" applyBorder="1" applyAlignment="1">
      <alignment horizontal="center" vertical="center"/>
    </xf>
    <xf numFmtId="215" fontId="0" fillId="0" borderId="97" xfId="0" applyNumberFormat="1" applyFont="1" applyFill="1" applyBorder="1" applyAlignment="1">
      <alignment horizontal="center" vertical="center"/>
    </xf>
    <xf numFmtId="215" fontId="0" fillId="0" borderId="113" xfId="0" applyNumberFormat="1" applyFont="1" applyFill="1" applyBorder="1" applyAlignment="1">
      <alignment horizontal="center" vertical="center"/>
    </xf>
    <xf numFmtId="0" fontId="1" fillId="0" borderId="1" xfId="15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/>
      <protection/>
    </xf>
  </cellXfs>
  <cellStyles count="277">
    <cellStyle name="Normal" xfId="0"/>
    <cellStyle name="RowLevel_0" xfId="1"/>
    <cellStyle name="RowLevel_1" xfId="3"/>
    <cellStyle name="??&amp;O?&amp;H?_x0008__x000F__x0007_?_x0007__x0001__x0001_" xfId="16"/>
    <cellStyle name="??&amp;O?&amp;H?_x0008_??_x0007__x0001__x0001_" xfId="17"/>
    <cellStyle name="_★ updated WG Price (08.2)" xfId="18"/>
    <cellStyle name="_★08 SW Cost Structure_081108_FINLAND" xfId="19"/>
    <cellStyle name="_★08 SW Cost Structure_081108_FINLAND_Forecast AWHP Nordic" xfId="20"/>
    <cellStyle name="_★'09 판가협의 Master(CIS)_2nd_080820" xfId="21"/>
    <cellStyle name="_★'09 판가협의 Master_2nd_080820" xfId="22"/>
    <cellStyle name="_★2007 LGESW Built-in biz (08.2) BJ" xfId="23"/>
    <cellStyle name="_★2007 LGESW Built-in biz (08.2) BJ_Forecast AWHP Nordic" xfId="24"/>
    <cellStyle name="_★WG Price 07.5)" xfId="25"/>
    <cellStyle name="_★WG Price 07.5)_Forecast AWHP Nordic" xfId="26"/>
    <cellStyle name="_01fatura" xfId="27"/>
    <cellStyle name="_03_activities report_07" xfId="28"/>
    <cellStyle name="_090603_Russia_09 Price List" xfId="29"/>
    <cellStyle name="_2007 Export Sales Plan Rev10.10" xfId="30"/>
    <cellStyle name="_2007 Export Sales Plan Rev11 00 (2)" xfId="31"/>
    <cellStyle name="_2007 Export Sales Plan Rev11.00" xfId="32"/>
    <cellStyle name="_2007 Export Sales Plan Rev12 00" xfId="33"/>
    <cellStyle name="_2007 Export Sales Plan Rev7 10" xfId="34"/>
    <cellStyle name="_2007 Export Sales Plan Rev8.00" xfId="35"/>
    <cellStyle name="_2007 Export Sales Plan Rev9 10" xfId="36"/>
    <cellStyle name="_2007modelsandcodes" xfId="37"/>
    <cellStyle name="_2008 Export Sales Budget" xfId="38"/>
    <cellStyle name="_3_indirect export 2006" xfId="39"/>
    <cellStyle name="_3_indirect export 2006_08 MK Price offer (2'nd)-From AT" xfId="40"/>
    <cellStyle name="_7_ındırect_export_analysis" xfId="41"/>
    <cellStyle name="_AC Price" xfId="42"/>
    <cellStyle name="_AC Price_Forecast AWHP Nordic" xfId="43"/>
    <cellStyle name="_Book1 (3)" xfId="44"/>
    <cellStyle name="_Copy of 2007-1 100 000-AD SAAT PLANI(SON))" xfId="45"/>
    <cellStyle name="_Copy of konsinyemayıstotal (2)" xfId="46"/>
    <cellStyle name="_Copy of LG_YI_TUM_BABA_OGUL_URUNLER" xfId="47"/>
    <cellStyle name="_Copy of MATERIAL COST(FEBRUARY)TURGUT (4) (2)" xfId="48"/>
    <cellStyle name="_Copy of MATERIAL COST(FEBRUARY)TURGUT (4) (2)_08 MK Price offer (2'nd)-From AT" xfId="49"/>
    <cellStyle name="_cost meeting 2006" xfId="50"/>
    <cellStyle name="_cost meeting figures" xfId="51"/>
    <cellStyle name="_EMRE MATERIAL COST JUNE (2)" xfId="52"/>
    <cellStyle name="_EMRE MATERIAL COST JUNE (2)_08 MK Price offer (2'nd)-From AT" xfId="53"/>
    <cellStyle name="_exp.satış" xfId="54"/>
    <cellStyle name="_FEBRUARY" xfId="55"/>
    <cellStyle name="_FEBRUARY_08 MK Price offer (2'nd)-From AT" xfId="56"/>
    <cellStyle name="_Forecast AWHP Nordic" xfId="57"/>
    <cellStyle name="_INC  STAT_2007bütçe" xfId="58"/>
    <cellStyle name="_INC  STAT_2007INTBUDGET" xfId="59"/>
    <cellStyle name="_INC. STAT_2008(ver2)" xfId="60"/>
    <cellStyle name="_INDIRECT_EX_DETAY 2xls" xfId="61"/>
    <cellStyle name="_INDIRECT_EX_DETAY 2xls (4)" xfId="62"/>
    <cellStyle name="_Jan_data2" xfId="63"/>
    <cellStyle name="_Jan_data2_08 MK Price offer (2'nd)-From AT" xfId="64"/>
    <cellStyle name="_karlılık eylül" xfId="65"/>
    <cellStyle name="_KlimaStokYerli2007 multi" xfId="66"/>
    <cellStyle name="_KlimaStokYerli2007 multi_08 MK Price offer (2'nd)-From AT" xfId="67"/>
    <cellStyle name="_KONSİNYEAĞUSTOS" xfId="68"/>
    <cellStyle name="_KONSİNYEHAZİRAN" xfId="69"/>
    <cellStyle name="_KONSİNYETEMMUZ" xfId="70"/>
    <cellStyle name="_LG_YI_TUM_BABA_OGUL_URUNLERTAYFUN_0" xfId="71"/>
    <cellStyle name="_LS '09 Selling Price_091214_CZ" xfId="72"/>
    <cellStyle name="_MANHOUR 2008" xfId="73"/>
    <cellStyle name="_MANHOUR 2008_08 MK Price offer (2'nd)-From AT" xfId="74"/>
    <cellStyle name="_MARTKONSİNYEFATURA" xfId="75"/>
    <cellStyle name="_MATERIAL COST APRIL" xfId="76"/>
    <cellStyle name="_MATERIAL COST APRIL_08 MK Price offer (2'nd)-From AT" xfId="77"/>
    <cellStyle name="_MATERIAL COST AUGUST" xfId="78"/>
    <cellStyle name="_MATERIAL COST AUGUST_08 MK Price offer (2'nd)-From AT" xfId="79"/>
    <cellStyle name="_MATERIAL COST DECEMBER" xfId="80"/>
    <cellStyle name="_MATERIAL COST DECEMBER_08 MK Price offer (2'nd)-From AT" xfId="81"/>
    <cellStyle name="_MATERIAL COST FEBRUARY-06" xfId="82"/>
    <cellStyle name="_MATERIAL COST FEBRUARY-06_08 MK Price offer (2'nd)-From AT" xfId="83"/>
    <cellStyle name="_MATERIAL COST JULY (3)" xfId="84"/>
    <cellStyle name="_MATERIAL COST JULY (3)_08 MK Price offer (2'nd)-From AT" xfId="85"/>
    <cellStyle name="_MATERIAL COST JUNE" xfId="86"/>
    <cellStyle name="_MATERIAL COST JUNE_08 MK Price offer (2'nd)-From AT" xfId="87"/>
    <cellStyle name="_MATERIAL COST MARCH-06" xfId="88"/>
    <cellStyle name="_MATERIAL COST MARCH-06_08 MK Price offer (2'nd)-From AT" xfId="89"/>
    <cellStyle name="_MATERIAL COST MAY" xfId="90"/>
    <cellStyle name="_MATERIAL COST MAY_08 MK Price offer (2'nd)-From AT" xfId="91"/>
    <cellStyle name="_MATERIAL COST NOVEMBER (2)" xfId="92"/>
    <cellStyle name="_MATERIAL COST NOVEMBER (2)_08 MK Price offer (2'nd)-From AT" xfId="93"/>
    <cellStyle name="_MATERIAL COST OCTOBER" xfId="94"/>
    <cellStyle name="_MATERIAL COST OCTOBER_08 MK Price offer (2'nd)-From AT" xfId="95"/>
    <cellStyle name="_MATERIAL COST SEPTEMBER" xfId="96"/>
    <cellStyle name="_MATERIAL COST SEPTEMBER_08 MK Price offer (2'nd)-From AT" xfId="97"/>
    <cellStyle name="_material cost yeni tablo NOVEMBER" xfId="98"/>
    <cellStyle name="_MATERIALCOST(APRIL)" xfId="99"/>
    <cellStyle name="_MATERIALCOST(APRIL)_08 MK Price offer (2'nd)-From AT" xfId="100"/>
    <cellStyle name="_MATERIALCOST(MARCH)" xfId="101"/>
    <cellStyle name="_MATERIALCOST(MARCH)_08 MK Price offer (2'nd)-From AT" xfId="102"/>
    <cellStyle name="_MATERIALCOST(MAY) (2)" xfId="103"/>
    <cellStyle name="_MATERIALCOST(MAY) (2)_08 MK Price offer (2'nd)-From AT" xfId="104"/>
    <cellStyle name="_nisanmutabakat" xfId="105"/>
    <cellStyle name="_Price Review EEL 071120" xfId="106"/>
    <cellStyle name="_Price Review EEL 071120_Forecast AWHP Nordic" xfId="107"/>
    <cellStyle name="_pro_quantity_stock_code_base" xfId="108"/>
    <cellStyle name="_Produktdata EEL 071109" xfId="109"/>
    <cellStyle name="_Produktdata EEL 071109_Forecast AWHP Nordic" xfId="110"/>
    <cellStyle name="_Produktdata EEL Price list 080103_Yoona_MrDo_Shared" xfId="111"/>
    <cellStyle name="_Produktdata EEL Price list 080103_Yoona_MrDo_Shared_Forecast AWHP Nordic" xfId="112"/>
    <cellStyle name="_PROFIT 2008" xfId="113"/>
    <cellStyle name="_PROFIT 2008_08 MK Price offer (2'nd)-From AT" xfId="114"/>
    <cellStyle name="_Revised_ SBmonthly profits" xfId="115"/>
    <cellStyle name="_Revised_ SBmonthly profits_08 MK Price offer (2'nd)-From AT" xfId="116"/>
    <cellStyle name="_salesfeb" xfId="117"/>
    <cellStyle name="_SBmonthly profits" xfId="118"/>
    <cellStyle name="_SBmonthly profits_08 MK Price offer (2'nd)-From AT" xfId="119"/>
    <cellStyle name="_Sheet2" xfId="120"/>
    <cellStyle name="_Sheet2_08 MK Price offer (2'nd)-From AT" xfId="121"/>
    <cellStyle name="_SQ01 July" xfId="122"/>
    <cellStyle name="_SUNUŞ-linksiz-2006" xfId="123"/>
    <cellStyle name="_SUNUŞ-linksiz-2007" xfId="124"/>
    <cellStyle name="_SW 신모델 가격 구조-준서씨 문의(06.7)" xfId="125"/>
    <cellStyle name="_TOPLU SATIŞ HESAPLAMA TABLOSU_01_01_2007" xfId="126"/>
    <cellStyle name="_WG 가격-구bj(육년 11.10)" xfId="127"/>
    <cellStyle name="_WG 가격-구bj(육년 11.10)_Forecast AWHP Nordic" xfId="128"/>
    <cellStyle name="=C:\WINDOWS\SYSTEM32\COMMAND.COM" xfId="129"/>
    <cellStyle name="•W_laroux" xfId="130"/>
    <cellStyle name="0,0&#13;&#10;NA&#13;&#10;" xfId="131"/>
    <cellStyle name="19990216" xfId="132"/>
    <cellStyle name="20 % – Zvýraznění1" xfId="133"/>
    <cellStyle name="20 % – Zvýraznění2" xfId="134"/>
    <cellStyle name="20 % – Zvýraznění3" xfId="135"/>
    <cellStyle name="20 % – Zvýraznění4" xfId="136"/>
    <cellStyle name="20 % – Zvýraznění5" xfId="137"/>
    <cellStyle name="20 % – Zvýraznění6" xfId="138"/>
    <cellStyle name="40 % – Zvýraznění1" xfId="139"/>
    <cellStyle name="40 % – Zvýraznění2" xfId="140"/>
    <cellStyle name="40 % – Zvýraznění3" xfId="141"/>
    <cellStyle name="40 % – Zvýraznění4" xfId="142"/>
    <cellStyle name="40 % – Zvýraznění5" xfId="143"/>
    <cellStyle name="40 % – Zvýraznění6" xfId="144"/>
    <cellStyle name="60 % – Zvýraznění1" xfId="145"/>
    <cellStyle name="60 % – Zvýraznění2" xfId="146"/>
    <cellStyle name="60 % – Zvýraznění3" xfId="147"/>
    <cellStyle name="60 % – Zvýraznění4" xfId="148"/>
    <cellStyle name="60 % – Zvýraznění5" xfId="149"/>
    <cellStyle name="60 % – Zvýraznění6" xfId="150"/>
    <cellStyle name="6201" xfId="151"/>
    <cellStyle name="Äåíåæíûé [0]_PERSONAL" xfId="152"/>
    <cellStyle name="Äåíåæíûé_PERSONAL" xfId="153"/>
    <cellStyle name="BMU001" xfId="154"/>
    <cellStyle name="BMU001pol" xfId="155"/>
    <cellStyle name="BMU001T" xfId="156"/>
    <cellStyle name="BMU002" xfId="157"/>
    <cellStyle name="BMU002B" xfId="158"/>
    <cellStyle name="BMU002P1" xfId="159"/>
    <cellStyle name="BMU002P2" xfId="160"/>
    <cellStyle name="BMU003" xfId="161"/>
    <cellStyle name="BMU004" xfId="162"/>
    <cellStyle name="BMU005" xfId="163"/>
    <cellStyle name="BMU005B" xfId="164"/>
    <cellStyle name="BMU005K" xfId="165"/>
    <cellStyle name="Calc Currency (0)" xfId="166"/>
    <cellStyle name="Calc Currency (2)" xfId="167"/>
    <cellStyle name="Calc Percent (0)" xfId="168"/>
    <cellStyle name="Calc Percent (1)" xfId="169"/>
    <cellStyle name="Calc Percent (2)" xfId="170"/>
    <cellStyle name="Calc Units (0)" xfId="171"/>
    <cellStyle name="Calc Units (1)" xfId="172"/>
    <cellStyle name="Calc Units (2)" xfId="173"/>
    <cellStyle name="Celkem" xfId="174"/>
    <cellStyle name="Comma [0]_ SG&amp;A Bridge " xfId="175"/>
    <cellStyle name="Comma [00]" xfId="176"/>
    <cellStyle name="Comma_ SG&amp;A Bridge " xfId="177"/>
    <cellStyle name="Currency [0]_ SG&amp;A Bridge " xfId="178"/>
    <cellStyle name="Currency [00]" xfId="179"/>
    <cellStyle name="Currency_ SG&amp;A Bridge " xfId="180"/>
    <cellStyle name="Comma" xfId="181"/>
    <cellStyle name="Comma [0]" xfId="182"/>
    <cellStyle name="čárky bez des. míst_List2" xfId="183"/>
    <cellStyle name="čárky bez des. míst_List5" xfId="184"/>
    <cellStyle name="Date Short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Followed Hyperlink" xfId="192"/>
    <cellStyle name="Grey" xfId="193"/>
    <cellStyle name="Header1" xfId="194"/>
    <cellStyle name="Header2" xfId="195"/>
    <cellStyle name="Hyperlink" xfId="196"/>
    <cellStyle name="Hyperlink" xfId="197"/>
    <cellStyle name="Chybně" xfId="198"/>
    <cellStyle name="Îáû÷íûé_PERSONAL" xfId="199"/>
    <cellStyle name="Input [yellow]" xfId="200"/>
    <cellStyle name="Kontrolní buňka" xfId="201"/>
    <cellStyle name="Link Currency (0)" xfId="202"/>
    <cellStyle name="Link Currency (2)" xfId="203"/>
    <cellStyle name="Link Units (0)" xfId="204"/>
    <cellStyle name="Link Units (1)" xfId="205"/>
    <cellStyle name="Link Units (2)" xfId="206"/>
    <cellStyle name="Currency" xfId="207"/>
    <cellStyle name="Currency [0]" xfId="208"/>
    <cellStyle name="Nadpis 1" xfId="209"/>
    <cellStyle name="Nadpis 2" xfId="210"/>
    <cellStyle name="Nadpis 3" xfId="211"/>
    <cellStyle name="Nadpis 4" xfId="212"/>
    <cellStyle name="Název" xfId="213"/>
    <cellStyle name="Neutrální" xfId="214"/>
    <cellStyle name="Normal - Style1" xfId="215"/>
    <cellStyle name="Normal - Style2" xfId="216"/>
    <cellStyle name="Normal - Style3" xfId="217"/>
    <cellStyle name="Normal - Style4" xfId="218"/>
    <cellStyle name="Normal - Style5" xfId="219"/>
    <cellStyle name="Normal - Style6" xfId="220"/>
    <cellStyle name="Normal - Style7" xfId="221"/>
    <cellStyle name="Normal - Style8" xfId="222"/>
    <cellStyle name="Normal_ SG&amp;A Bridge " xfId="223"/>
    <cellStyle name="normální_List1" xfId="224"/>
    <cellStyle name="normální_List2" xfId="225"/>
    <cellStyle name="normální_List5" xfId="226"/>
    <cellStyle name="normální_RAC" xfId="227"/>
    <cellStyle name="Œ…‹æØ‚è [0.00]_laroux" xfId="228"/>
    <cellStyle name="Œ…‹æØ‚è_laroux" xfId="229"/>
    <cellStyle name="Ôèíàíñîâûé [0]_PERSONAL" xfId="230"/>
    <cellStyle name="Ôèíàíñîâûé_PERSONAL" xfId="231"/>
    <cellStyle name="ParaBirimi [0]_FLC M2 OKAN 99" xfId="232"/>
    <cellStyle name="ParaBirimi_FLC M2 OKAN 99" xfId="233"/>
    <cellStyle name="Percent [0]" xfId="234"/>
    <cellStyle name="Percent [00]" xfId="235"/>
    <cellStyle name="Percent [2]" xfId="236"/>
    <cellStyle name="Poznámka" xfId="237"/>
    <cellStyle name="PrePop Currency (0)" xfId="238"/>
    <cellStyle name="PrePop Currency (2)" xfId="239"/>
    <cellStyle name="PrePop Units (0)" xfId="240"/>
    <cellStyle name="PrePop Units (1)" xfId="241"/>
    <cellStyle name="PrePop Units (2)" xfId="242"/>
    <cellStyle name="Percent" xfId="243"/>
    <cellStyle name="Propojená buňka" xfId="244"/>
    <cellStyle name="Followed Hyperlink" xfId="245"/>
    <cellStyle name="Správně" xfId="246"/>
    <cellStyle name="Styl 1" xfId="247"/>
    <cellStyle name="Text Indent A" xfId="248"/>
    <cellStyle name="Text Indent B" xfId="249"/>
    <cellStyle name="Text Indent C" xfId="250"/>
    <cellStyle name="Text upozornění" xfId="251"/>
    <cellStyle name="Virgül [0]_FLC M2 OKAN 99" xfId="252"/>
    <cellStyle name="Virgül_FLC M2 OKAN 99" xfId="253"/>
    <cellStyle name="Vstup" xfId="254"/>
    <cellStyle name="Výpočet" xfId="255"/>
    <cellStyle name="Výstup" xfId="256"/>
    <cellStyle name="Vysvětlující text" xfId="257"/>
    <cellStyle name="Zvýraznění 1" xfId="258"/>
    <cellStyle name="Zvýraznění 2" xfId="259"/>
    <cellStyle name="Zvýraznění 3" xfId="260"/>
    <cellStyle name="Zvýraznění 4" xfId="261"/>
    <cellStyle name="Zvýraznění 5" xfId="262"/>
    <cellStyle name="Zvýraznění 6" xfId="263"/>
    <cellStyle name="쉼표 [0]_LS '09 Selling Price_091214_CZ" xfId="264"/>
    <cellStyle name="콤마 [0]_  RANGE " xfId="265"/>
    <cellStyle name="콤마_  RANGE " xfId="266"/>
    <cellStyle name="표준 2" xfId="267"/>
    <cellStyle name="표준 2_2013년 사업계획_AGDGUK_20120820(김혜지S)" xfId="268"/>
    <cellStyle name="표준_◆'10 Price Master(CZ)_090918" xfId="269"/>
    <cellStyle name="표준_●'09 CAC 모델관리(상기)_EU_CIS_080817" xfId="270"/>
    <cellStyle name="표준_'07년 Line-up_LGEAK_060907" xfId="271"/>
    <cellStyle name="표준_2011_Price(10-12-13)_Final" xfId="272"/>
    <cellStyle name="표준_CAL_2004_1_2_change_I" xfId="273"/>
    <cellStyle name="표준_LS '09 Selling Price_091214_CZ" xfId="274"/>
    <cellStyle name="표준_LS Accessory Depot 물량(070214)_최종물량" xfId="275"/>
    <cellStyle name="표준_Sheet1" xfId="276"/>
    <cellStyle name="표준_복사본 X_secret_2009 Price Master(CZ)_081104 (3) (2)" xfId="277"/>
    <cellStyle name="千位[0]_laroux" xfId="278"/>
    <cellStyle name="千位_laroux" xfId="279"/>
    <cellStyle name="千分位[0]_laroux" xfId="280"/>
    <cellStyle name="千分位_laroux" xfId="281"/>
    <cellStyle name="常规_Sheet1" xfId="282"/>
    <cellStyle name="普通_laroux" xfId="283"/>
    <cellStyle name="標準_Akia(F）-8" xfId="284"/>
    <cellStyle name="烹拳 [0]_cdrom" xfId="285"/>
    <cellStyle name="烹拳_cdrom" xfId="286"/>
    <cellStyle name="钎霖_3岿" xfId="287"/>
    <cellStyle name="霓付 [0]_cdrom" xfId="288"/>
    <cellStyle name="霓付_cdrom" xfId="289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4"/>
  <sheetViews>
    <sheetView showGridLines="0" tabSelected="1" zoomScale="85" zoomScaleNormal="85" zoomScalePageLayoutView="0" workbookViewId="0" topLeftCell="A1">
      <pane ySplit="3" topLeftCell="BM31" activePane="bottomLeft" state="frozen"/>
      <selection pane="topLeft" activeCell="C1" sqref="C1"/>
      <selection pane="bottomLeft" activeCell="A1" sqref="A1:A3"/>
    </sheetView>
  </sheetViews>
  <sheetFormatPr defaultColWidth="9.140625" defaultRowHeight="12.75"/>
  <cols>
    <col min="1" max="1" width="3.57421875" style="1" customWidth="1"/>
    <col min="2" max="4" width="11.421875" style="1" customWidth="1"/>
    <col min="5" max="5" width="0.5625" style="1" customWidth="1"/>
    <col min="6" max="6" width="3.57421875" style="1" customWidth="1"/>
    <col min="7" max="9" width="11.421875" style="1" customWidth="1"/>
    <col min="10" max="10" width="0.71875" style="1" customWidth="1"/>
    <col min="11" max="12" width="2.7109375" style="1" customWidth="1"/>
    <col min="13" max="13" width="13.7109375" style="1" customWidth="1"/>
    <col min="14" max="15" width="11.421875" style="2" customWidth="1"/>
    <col min="16" max="16" width="0.71875" style="2" customWidth="1"/>
    <col min="17" max="18" width="13.57421875" style="1" customWidth="1"/>
    <col min="19" max="19" width="13.57421875" style="2" customWidth="1"/>
    <col min="20" max="20" width="0.5625" style="1" customWidth="1"/>
    <col min="21" max="23" width="12.7109375" style="1" customWidth="1"/>
    <col min="24" max="44" width="8.8515625" style="1" customWidth="1"/>
    <col min="45" max="16384" width="9.140625" style="1" customWidth="1"/>
  </cols>
  <sheetData>
    <row r="1" spans="1:23" ht="12.75" customHeight="1">
      <c r="A1" s="232" t="s">
        <v>656</v>
      </c>
      <c r="B1" s="230" t="s">
        <v>577</v>
      </c>
      <c r="C1" s="207"/>
      <c r="D1" s="49">
        <v>2013</v>
      </c>
      <c r="F1" s="232" t="s">
        <v>656</v>
      </c>
      <c r="G1" s="230" t="s">
        <v>577</v>
      </c>
      <c r="H1" s="207"/>
      <c r="I1" s="49">
        <v>2013</v>
      </c>
      <c r="K1" s="224" t="s">
        <v>656</v>
      </c>
      <c r="L1" s="225"/>
      <c r="M1" s="230" t="s">
        <v>577</v>
      </c>
      <c r="N1" s="207"/>
      <c r="O1" s="49">
        <v>2013</v>
      </c>
      <c r="P1" s="1"/>
      <c r="Q1" s="206" t="s">
        <v>577</v>
      </c>
      <c r="R1" s="207"/>
      <c r="S1" s="49">
        <v>2013</v>
      </c>
      <c r="U1" s="206" t="s">
        <v>577</v>
      </c>
      <c r="V1" s="207"/>
      <c r="W1" s="49">
        <v>2013</v>
      </c>
    </row>
    <row r="2" spans="1:23" ht="12.75" customHeight="1">
      <c r="A2" s="233"/>
      <c r="B2" s="231" t="s">
        <v>666</v>
      </c>
      <c r="C2" s="209"/>
      <c r="D2" s="50" t="s">
        <v>184</v>
      </c>
      <c r="F2" s="233"/>
      <c r="G2" s="231" t="s">
        <v>667</v>
      </c>
      <c r="H2" s="209"/>
      <c r="I2" s="50" t="s">
        <v>184</v>
      </c>
      <c r="K2" s="226"/>
      <c r="L2" s="227"/>
      <c r="M2" s="231" t="s">
        <v>668</v>
      </c>
      <c r="N2" s="209"/>
      <c r="O2" s="50" t="s">
        <v>184</v>
      </c>
      <c r="P2" s="1"/>
      <c r="Q2" s="208" t="s">
        <v>689</v>
      </c>
      <c r="R2" s="209"/>
      <c r="S2" s="50" t="s">
        <v>184</v>
      </c>
      <c r="U2" s="208" t="s">
        <v>690</v>
      </c>
      <c r="V2" s="209"/>
      <c r="W2" s="50" t="s">
        <v>184</v>
      </c>
    </row>
    <row r="3" spans="1:23" ht="14.25" customHeight="1">
      <c r="A3" s="234"/>
      <c r="B3" s="3" t="s">
        <v>156</v>
      </c>
      <c r="C3" s="4" t="s">
        <v>157</v>
      </c>
      <c r="D3" s="51" t="s">
        <v>185</v>
      </c>
      <c r="F3" s="234"/>
      <c r="G3" s="3" t="s">
        <v>156</v>
      </c>
      <c r="H3" s="4" t="s">
        <v>157</v>
      </c>
      <c r="I3" s="51" t="s">
        <v>185</v>
      </c>
      <c r="K3" s="228"/>
      <c r="L3" s="229"/>
      <c r="M3" s="3" t="s">
        <v>156</v>
      </c>
      <c r="N3" s="4" t="s">
        <v>157</v>
      </c>
      <c r="O3" s="51" t="s">
        <v>185</v>
      </c>
      <c r="P3" s="1"/>
      <c r="Q3" s="184" t="s">
        <v>156</v>
      </c>
      <c r="R3" s="4" t="s">
        <v>157</v>
      </c>
      <c r="S3" s="51" t="s">
        <v>185</v>
      </c>
      <c r="U3" s="184" t="s">
        <v>156</v>
      </c>
      <c r="V3" s="4" t="s">
        <v>157</v>
      </c>
      <c r="W3" s="51" t="s">
        <v>185</v>
      </c>
    </row>
    <row r="4" spans="1:23" s="155" customFormat="1" ht="12.75" customHeight="1">
      <c r="A4" s="52"/>
      <c r="B4" s="54" t="s">
        <v>158</v>
      </c>
      <c r="C4" s="55" t="s">
        <v>159</v>
      </c>
      <c r="D4" s="239" t="s">
        <v>571</v>
      </c>
      <c r="F4" s="222" t="s">
        <v>607</v>
      </c>
      <c r="G4" s="56" t="s">
        <v>1</v>
      </c>
      <c r="H4" s="57" t="s">
        <v>0</v>
      </c>
      <c r="I4" s="58">
        <v>27951.75</v>
      </c>
      <c r="K4" s="210" t="s">
        <v>669</v>
      </c>
      <c r="L4" s="213" t="s">
        <v>665</v>
      </c>
      <c r="M4" s="161" t="s">
        <v>96</v>
      </c>
      <c r="N4" s="140" t="s">
        <v>97</v>
      </c>
      <c r="O4" s="176">
        <v>24033.946153846155</v>
      </c>
      <c r="Q4" s="185" t="s">
        <v>178</v>
      </c>
      <c r="R4" s="181" t="s">
        <v>81</v>
      </c>
      <c r="S4" s="186">
        <v>37044</v>
      </c>
      <c r="U4" s="193" t="s">
        <v>384</v>
      </c>
      <c r="V4" s="5" t="s">
        <v>385</v>
      </c>
      <c r="W4" s="194">
        <v>89770.27758510639</v>
      </c>
    </row>
    <row r="5" spans="1:23" s="155" customFormat="1" ht="12.75">
      <c r="A5" s="53"/>
      <c r="B5" s="59" t="s">
        <v>158</v>
      </c>
      <c r="C5" s="60" t="s">
        <v>160</v>
      </c>
      <c r="D5" s="240"/>
      <c r="F5" s="216"/>
      <c r="G5" s="61" t="s">
        <v>37</v>
      </c>
      <c r="H5" s="61" t="s">
        <v>0</v>
      </c>
      <c r="I5" s="58">
        <v>28917</v>
      </c>
      <c r="K5" s="211"/>
      <c r="L5" s="214"/>
      <c r="M5" s="162" t="s">
        <v>98</v>
      </c>
      <c r="N5" s="134" t="s">
        <v>97</v>
      </c>
      <c r="O5" s="176">
        <v>27423.484615384616</v>
      </c>
      <c r="Q5" s="185" t="s">
        <v>179</v>
      </c>
      <c r="R5" s="181" t="s">
        <v>81</v>
      </c>
      <c r="S5" s="186">
        <v>42039</v>
      </c>
      <c r="U5" s="193" t="s">
        <v>386</v>
      </c>
      <c r="V5" s="5" t="s">
        <v>385</v>
      </c>
      <c r="W5" s="194">
        <v>89770.27758510639</v>
      </c>
    </row>
    <row r="6" spans="1:23" s="155" customFormat="1" ht="12.75">
      <c r="A6" s="53"/>
      <c r="B6" s="62" t="s">
        <v>158</v>
      </c>
      <c r="C6" s="63" t="s">
        <v>161</v>
      </c>
      <c r="D6" s="241"/>
      <c r="F6" s="216"/>
      <c r="G6" s="61" t="s">
        <v>38</v>
      </c>
      <c r="H6" s="64" t="s">
        <v>69</v>
      </c>
      <c r="I6" s="58">
        <v>32403.44680851064</v>
      </c>
      <c r="K6" s="211"/>
      <c r="L6" s="214"/>
      <c r="M6" s="163" t="s">
        <v>99</v>
      </c>
      <c r="N6" s="156" t="s">
        <v>97</v>
      </c>
      <c r="O6" s="176">
        <v>31766.330769230775</v>
      </c>
      <c r="Q6" s="185" t="s">
        <v>180</v>
      </c>
      <c r="R6" s="181" t="s">
        <v>81</v>
      </c>
      <c r="S6" s="186">
        <v>50652</v>
      </c>
      <c r="U6" s="193" t="s">
        <v>387</v>
      </c>
      <c r="V6" s="5" t="s">
        <v>385</v>
      </c>
      <c r="W6" s="194">
        <v>89770.27758510639</v>
      </c>
    </row>
    <row r="7" spans="1:23" s="155" customFormat="1" ht="12.75">
      <c r="A7" s="53"/>
      <c r="B7" s="54" t="s">
        <v>162</v>
      </c>
      <c r="C7" s="55" t="s">
        <v>163</v>
      </c>
      <c r="D7" s="239" t="s">
        <v>571</v>
      </c>
      <c r="F7" s="216"/>
      <c r="G7" s="61" t="s">
        <v>39</v>
      </c>
      <c r="H7" s="65" t="s">
        <v>161</v>
      </c>
      <c r="I7" s="58">
        <v>38370.83744680851</v>
      </c>
      <c r="K7" s="211"/>
      <c r="L7" s="214"/>
      <c r="M7" s="164" t="s">
        <v>336</v>
      </c>
      <c r="N7" s="132" t="s">
        <v>97</v>
      </c>
      <c r="O7" s="177">
        <v>24642</v>
      </c>
      <c r="Q7" s="185" t="s">
        <v>82</v>
      </c>
      <c r="R7" s="181" t="s">
        <v>81</v>
      </c>
      <c r="S7" s="186">
        <v>64260</v>
      </c>
      <c r="U7" s="193" t="s">
        <v>388</v>
      </c>
      <c r="V7" s="5" t="s">
        <v>385</v>
      </c>
      <c r="W7" s="194">
        <v>89770.27758510639</v>
      </c>
    </row>
    <row r="8" spans="1:23" s="155" customFormat="1" ht="12.75">
      <c r="A8" s="53"/>
      <c r="B8" s="59" t="s">
        <v>162</v>
      </c>
      <c r="C8" s="60" t="s">
        <v>164</v>
      </c>
      <c r="D8" s="240"/>
      <c r="F8" s="216"/>
      <c r="G8" s="61" t="s">
        <v>40</v>
      </c>
      <c r="H8" s="65" t="s">
        <v>161</v>
      </c>
      <c r="I8" s="58">
        <v>41661.57446808511</v>
      </c>
      <c r="K8" s="211"/>
      <c r="L8" s="214"/>
      <c r="M8" s="164" t="s">
        <v>337</v>
      </c>
      <c r="N8" s="132" t="s">
        <v>97</v>
      </c>
      <c r="O8" s="177">
        <v>27909</v>
      </c>
      <c r="Q8" s="185" t="s">
        <v>83</v>
      </c>
      <c r="R8" s="181" t="s">
        <v>81</v>
      </c>
      <c r="S8" s="186">
        <v>66528</v>
      </c>
      <c r="U8" s="193" t="s">
        <v>389</v>
      </c>
      <c r="V8" s="5" t="s">
        <v>385</v>
      </c>
      <c r="W8" s="194">
        <v>107155.6526106383</v>
      </c>
    </row>
    <row r="9" spans="1:23" s="155" customFormat="1" ht="12.75">
      <c r="A9" s="53"/>
      <c r="B9" s="62" t="s">
        <v>162</v>
      </c>
      <c r="C9" s="60" t="s">
        <v>69</v>
      </c>
      <c r="D9" s="240"/>
      <c r="F9" s="216"/>
      <c r="G9" s="61" t="s">
        <v>41</v>
      </c>
      <c r="H9" s="65" t="s">
        <v>285</v>
      </c>
      <c r="I9" s="58">
        <v>55797.51063829788</v>
      </c>
      <c r="K9" s="212"/>
      <c r="L9" s="215"/>
      <c r="M9" s="164" t="s">
        <v>338</v>
      </c>
      <c r="N9" s="132" t="s">
        <v>97</v>
      </c>
      <c r="O9" s="177">
        <v>28880</v>
      </c>
      <c r="Q9" s="185" t="s">
        <v>181</v>
      </c>
      <c r="R9" s="181" t="s">
        <v>81</v>
      </c>
      <c r="S9" s="186">
        <v>111888</v>
      </c>
      <c r="U9" s="193" t="s">
        <v>390</v>
      </c>
      <c r="V9" s="5" t="s">
        <v>385</v>
      </c>
      <c r="W9" s="194">
        <v>107155.6526106383</v>
      </c>
    </row>
    <row r="10" spans="1:23" s="155" customFormat="1" ht="12.75" customHeight="1">
      <c r="A10" s="53"/>
      <c r="B10" s="54" t="s">
        <v>165</v>
      </c>
      <c r="C10" s="55" t="s">
        <v>166</v>
      </c>
      <c r="D10" s="242" t="s">
        <v>571</v>
      </c>
      <c r="F10" s="216"/>
      <c r="G10" s="61" t="s">
        <v>2</v>
      </c>
      <c r="H10" s="65" t="s">
        <v>286</v>
      </c>
      <c r="I10" s="58">
        <v>76040.23212765959</v>
      </c>
      <c r="K10" s="210" t="s">
        <v>669</v>
      </c>
      <c r="L10" s="213"/>
      <c r="M10" s="165" t="s">
        <v>339</v>
      </c>
      <c r="N10" s="139" t="s">
        <v>97</v>
      </c>
      <c r="O10" s="176">
        <v>21510.78</v>
      </c>
      <c r="Q10" s="187" t="s">
        <v>182</v>
      </c>
      <c r="R10" s="182" t="s">
        <v>81</v>
      </c>
      <c r="S10" s="186">
        <v>120960</v>
      </c>
      <c r="U10" s="193" t="s">
        <v>391</v>
      </c>
      <c r="V10" s="5" t="s">
        <v>385</v>
      </c>
      <c r="W10" s="194">
        <v>107155.6526106383</v>
      </c>
    </row>
    <row r="11" spans="1:23" s="155" customFormat="1" ht="12.75">
      <c r="A11" s="53"/>
      <c r="B11" s="59" t="s">
        <v>165</v>
      </c>
      <c r="C11" s="60" t="s">
        <v>167</v>
      </c>
      <c r="D11" s="242"/>
      <c r="F11" s="216"/>
      <c r="G11" s="61" t="s">
        <v>42</v>
      </c>
      <c r="H11" s="65" t="s">
        <v>286</v>
      </c>
      <c r="I11" s="58">
        <v>76980.7455319149</v>
      </c>
      <c r="K11" s="211"/>
      <c r="L11" s="214"/>
      <c r="M11" s="162" t="s">
        <v>340</v>
      </c>
      <c r="N11" s="134" t="s">
        <v>97</v>
      </c>
      <c r="O11" s="176">
        <v>24362.7</v>
      </c>
      <c r="Q11" s="188" t="s">
        <v>85</v>
      </c>
      <c r="R11" s="183" t="s">
        <v>81</v>
      </c>
      <c r="S11" s="186">
        <v>70038</v>
      </c>
      <c r="U11" s="193" t="s">
        <v>392</v>
      </c>
      <c r="V11" s="5" t="s">
        <v>385</v>
      </c>
      <c r="W11" s="194">
        <v>112513.43524117023</v>
      </c>
    </row>
    <row r="12" spans="1:23" s="155" customFormat="1" ht="12.75">
      <c r="A12" s="53"/>
      <c r="B12" s="62" t="s">
        <v>165</v>
      </c>
      <c r="C12" s="63" t="s">
        <v>168</v>
      </c>
      <c r="D12" s="242"/>
      <c r="F12" s="216"/>
      <c r="G12" s="66" t="s">
        <v>43</v>
      </c>
      <c r="H12" s="67" t="s">
        <v>286</v>
      </c>
      <c r="I12" s="58">
        <v>80881.65957446808</v>
      </c>
      <c r="K12" s="211"/>
      <c r="L12" s="214"/>
      <c r="M12" s="162" t="s">
        <v>341</v>
      </c>
      <c r="N12" s="134" t="s">
        <v>97</v>
      </c>
      <c r="O12" s="176">
        <v>25209.3</v>
      </c>
      <c r="Q12" s="189" t="s">
        <v>87</v>
      </c>
      <c r="R12" s="183" t="s">
        <v>81</v>
      </c>
      <c r="S12" s="186">
        <v>79191</v>
      </c>
      <c r="U12" s="193" t="s">
        <v>393</v>
      </c>
      <c r="V12" s="5" t="s">
        <v>385</v>
      </c>
      <c r="W12" s="194">
        <v>112513.43524117023</v>
      </c>
    </row>
    <row r="13" spans="1:23" s="155" customFormat="1" ht="12.75">
      <c r="A13" s="53"/>
      <c r="B13" s="54" t="s">
        <v>169</v>
      </c>
      <c r="C13" s="55" t="s">
        <v>166</v>
      </c>
      <c r="D13" s="242" t="s">
        <v>571</v>
      </c>
      <c r="F13" s="216"/>
      <c r="G13" s="68" t="s">
        <v>44</v>
      </c>
      <c r="H13" s="69" t="s">
        <v>285</v>
      </c>
      <c r="I13" s="58">
        <v>57267</v>
      </c>
      <c r="K13" s="211"/>
      <c r="L13" s="214"/>
      <c r="M13" s="162" t="s">
        <v>342</v>
      </c>
      <c r="N13" s="134" t="s">
        <v>97</v>
      </c>
      <c r="O13" s="176">
        <v>28999.62</v>
      </c>
      <c r="Q13" s="189" t="s">
        <v>89</v>
      </c>
      <c r="R13" s="183" t="s">
        <v>81</v>
      </c>
      <c r="S13" s="186">
        <v>82107</v>
      </c>
      <c r="U13" s="193" t="s">
        <v>394</v>
      </c>
      <c r="V13" s="5" t="s">
        <v>395</v>
      </c>
      <c r="W13" s="194">
        <v>51459.08527417021</v>
      </c>
    </row>
    <row r="14" spans="1:23" s="155" customFormat="1" ht="12.75">
      <c r="A14" s="53"/>
      <c r="B14" s="59" t="s">
        <v>169</v>
      </c>
      <c r="C14" s="60" t="s">
        <v>167</v>
      </c>
      <c r="D14" s="242"/>
      <c r="F14" s="216"/>
      <c r="G14" s="70" t="s">
        <v>45</v>
      </c>
      <c r="H14" s="71" t="s">
        <v>286</v>
      </c>
      <c r="I14" s="58">
        <v>74358</v>
      </c>
      <c r="K14" s="211"/>
      <c r="L14" s="214"/>
      <c r="M14" s="162" t="s">
        <v>657</v>
      </c>
      <c r="N14" s="134" t="s">
        <v>97</v>
      </c>
      <c r="O14" s="176">
        <v>38653.84</v>
      </c>
      <c r="Q14" s="189" t="s">
        <v>84</v>
      </c>
      <c r="R14" s="183" t="s">
        <v>81</v>
      </c>
      <c r="S14" s="186">
        <v>82944</v>
      </c>
      <c r="U14" s="193" t="s">
        <v>396</v>
      </c>
      <c r="V14" s="5" t="s">
        <v>395</v>
      </c>
      <c r="W14" s="194">
        <v>67528.08</v>
      </c>
    </row>
    <row r="15" spans="1:23" s="155" customFormat="1" ht="12.75">
      <c r="A15" s="53"/>
      <c r="B15" s="62" t="s">
        <v>169</v>
      </c>
      <c r="C15" s="63" t="s">
        <v>168</v>
      </c>
      <c r="D15" s="242"/>
      <c r="F15" s="216"/>
      <c r="G15" s="72" t="s">
        <v>46</v>
      </c>
      <c r="H15" s="71" t="s">
        <v>286</v>
      </c>
      <c r="I15" s="58">
        <v>80137.82680851065</v>
      </c>
      <c r="K15" s="212"/>
      <c r="L15" s="215"/>
      <c r="M15" s="162" t="s">
        <v>658</v>
      </c>
      <c r="N15" s="134" t="s">
        <v>97</v>
      </c>
      <c r="O15" s="176">
        <v>40791.09</v>
      </c>
      <c r="Q15" s="189" t="s">
        <v>86</v>
      </c>
      <c r="R15" s="183" t="s">
        <v>81</v>
      </c>
      <c r="S15" s="186">
        <v>91260</v>
      </c>
      <c r="U15" s="193" t="s">
        <v>397</v>
      </c>
      <c r="V15" s="5" t="s">
        <v>395</v>
      </c>
      <c r="W15" s="194">
        <v>81124.70931306384</v>
      </c>
    </row>
    <row r="16" spans="1:23" s="155" customFormat="1" ht="12.75" customHeight="1" thickBot="1">
      <c r="A16" s="235" t="s">
        <v>601</v>
      </c>
      <c r="B16" s="73" t="s">
        <v>572</v>
      </c>
      <c r="C16" s="74"/>
      <c r="D16" s="198">
        <v>29330.1</v>
      </c>
      <c r="F16" s="223"/>
      <c r="G16" s="75" t="s">
        <v>47</v>
      </c>
      <c r="H16" s="76" t="s">
        <v>286</v>
      </c>
      <c r="I16" s="58">
        <v>87264</v>
      </c>
      <c r="K16" s="210" t="s">
        <v>670</v>
      </c>
      <c r="L16" s="213" t="s">
        <v>672</v>
      </c>
      <c r="M16" s="165" t="s">
        <v>100</v>
      </c>
      <c r="N16" s="139" t="s">
        <v>101</v>
      </c>
      <c r="O16" s="176">
        <v>17763.3</v>
      </c>
      <c r="Q16" s="190" t="s">
        <v>88</v>
      </c>
      <c r="R16" s="191" t="s">
        <v>81</v>
      </c>
      <c r="S16" s="192">
        <v>94176</v>
      </c>
      <c r="U16" s="193" t="s">
        <v>398</v>
      </c>
      <c r="V16" s="5" t="s">
        <v>395</v>
      </c>
      <c r="W16" s="194">
        <v>103498.22464965958</v>
      </c>
    </row>
    <row r="17" spans="1:23" s="155" customFormat="1" ht="12.75">
      <c r="A17" s="236"/>
      <c r="B17" s="73" t="s">
        <v>691</v>
      </c>
      <c r="C17" s="74" t="s">
        <v>575</v>
      </c>
      <c r="D17" s="199">
        <v>11732.04</v>
      </c>
      <c r="F17" s="222" t="s">
        <v>608</v>
      </c>
      <c r="G17" s="77" t="s">
        <v>295</v>
      </c>
      <c r="H17" s="78" t="s">
        <v>290</v>
      </c>
      <c r="I17" s="58">
        <v>13853.16</v>
      </c>
      <c r="K17" s="211"/>
      <c r="L17" s="214"/>
      <c r="M17" s="162" t="s">
        <v>102</v>
      </c>
      <c r="N17" s="134" t="s">
        <v>101</v>
      </c>
      <c r="O17" s="176">
        <v>18534.42</v>
      </c>
      <c r="U17" s="193" t="s">
        <v>399</v>
      </c>
      <c r="V17" s="5" t="s">
        <v>400</v>
      </c>
      <c r="W17" s="194">
        <v>65490.12</v>
      </c>
    </row>
    <row r="18" spans="1:23" s="155" customFormat="1" ht="12.75">
      <c r="A18" s="236"/>
      <c r="B18" s="135" t="s">
        <v>590</v>
      </c>
      <c r="C18" s="136" t="s">
        <v>62</v>
      </c>
      <c r="D18" s="200">
        <v>17598.06</v>
      </c>
      <c r="F18" s="216"/>
      <c r="G18" s="79" t="s">
        <v>296</v>
      </c>
      <c r="H18" s="80" t="s">
        <v>290</v>
      </c>
      <c r="I18" s="58">
        <v>14998.5</v>
      </c>
      <c r="K18" s="211"/>
      <c r="L18" s="214"/>
      <c r="M18" s="162" t="s">
        <v>103</v>
      </c>
      <c r="N18" s="134" t="s">
        <v>101</v>
      </c>
      <c r="O18" s="176">
        <v>19002.6</v>
      </c>
      <c r="U18" s="193" t="s">
        <v>401</v>
      </c>
      <c r="V18" s="5" t="s">
        <v>400</v>
      </c>
      <c r="W18" s="194">
        <v>78690.96803367192</v>
      </c>
    </row>
    <row r="19" spans="1:23" s="155" customFormat="1" ht="12.75" customHeight="1" thickBot="1">
      <c r="A19" s="236"/>
      <c r="B19" s="81" t="s">
        <v>573</v>
      </c>
      <c r="C19" s="82"/>
      <c r="D19" s="198">
        <v>32717.52</v>
      </c>
      <c r="F19" s="216"/>
      <c r="G19" s="79" t="s">
        <v>297</v>
      </c>
      <c r="H19" s="80" t="s">
        <v>291</v>
      </c>
      <c r="I19" s="58">
        <v>15680.25</v>
      </c>
      <c r="K19" s="211"/>
      <c r="L19" s="214"/>
      <c r="M19" s="162" t="s">
        <v>104</v>
      </c>
      <c r="N19" s="134" t="s">
        <v>101</v>
      </c>
      <c r="O19" s="176">
        <v>23161.14</v>
      </c>
      <c r="U19" s="195" t="s">
        <v>402</v>
      </c>
      <c r="V19" s="196" t="s">
        <v>400</v>
      </c>
      <c r="W19" s="197">
        <v>100393.2779101698</v>
      </c>
    </row>
    <row r="20" spans="1:15" s="155" customFormat="1" ht="12.75">
      <c r="A20" s="236"/>
      <c r="B20" s="73" t="s">
        <v>692</v>
      </c>
      <c r="C20" s="74" t="s">
        <v>575</v>
      </c>
      <c r="D20" s="199">
        <v>13081.5</v>
      </c>
      <c r="F20" s="216"/>
      <c r="G20" s="79" t="s">
        <v>298</v>
      </c>
      <c r="H20" s="80" t="s">
        <v>292</v>
      </c>
      <c r="I20" s="58">
        <v>17943.66</v>
      </c>
      <c r="K20" s="211"/>
      <c r="L20" s="214"/>
      <c r="M20" s="162" t="s">
        <v>105</v>
      </c>
      <c r="N20" s="134" t="s">
        <v>101</v>
      </c>
      <c r="O20" s="176">
        <v>29412.72</v>
      </c>
    </row>
    <row r="21" spans="1:15" s="155" customFormat="1" ht="12.75">
      <c r="A21" s="236"/>
      <c r="B21" s="135" t="s">
        <v>592</v>
      </c>
      <c r="C21" s="136" t="s">
        <v>62</v>
      </c>
      <c r="D21" s="200">
        <v>19636.02</v>
      </c>
      <c r="F21" s="216"/>
      <c r="G21" s="79" t="s">
        <v>48</v>
      </c>
      <c r="H21" s="80" t="s">
        <v>292</v>
      </c>
      <c r="I21" s="58">
        <v>20779.74</v>
      </c>
      <c r="K21" s="211"/>
      <c r="L21" s="214"/>
      <c r="M21" s="163" t="s">
        <v>106</v>
      </c>
      <c r="N21" s="156" t="s">
        <v>101</v>
      </c>
      <c r="O21" s="176">
        <v>31973.94</v>
      </c>
    </row>
    <row r="22" spans="1:15" s="155" customFormat="1" ht="12.75" customHeight="1">
      <c r="A22" s="236"/>
      <c r="B22" s="81" t="s">
        <v>574</v>
      </c>
      <c r="C22" s="82"/>
      <c r="D22" s="198">
        <v>40431.15</v>
      </c>
      <c r="F22" s="216"/>
      <c r="G22" s="79" t="s">
        <v>49</v>
      </c>
      <c r="H22" s="80" t="s">
        <v>293</v>
      </c>
      <c r="I22" s="58">
        <v>24570.27</v>
      </c>
      <c r="K22" s="210" t="s">
        <v>670</v>
      </c>
      <c r="L22" s="213" t="s">
        <v>671</v>
      </c>
      <c r="M22" s="166" t="s">
        <v>330</v>
      </c>
      <c r="N22" s="132" t="s">
        <v>101</v>
      </c>
      <c r="O22" s="176">
        <v>18393.89715</v>
      </c>
    </row>
    <row r="23" spans="1:15" s="155" customFormat="1" ht="12.75">
      <c r="A23" s="236"/>
      <c r="B23" s="73" t="s">
        <v>693</v>
      </c>
      <c r="C23" s="74" t="s">
        <v>576</v>
      </c>
      <c r="D23" s="199">
        <v>16172.46</v>
      </c>
      <c r="F23" s="216"/>
      <c r="G23" s="79" t="s">
        <v>50</v>
      </c>
      <c r="H23" s="80" t="s">
        <v>294</v>
      </c>
      <c r="I23" s="58">
        <v>26833.68</v>
      </c>
      <c r="K23" s="211"/>
      <c r="L23" s="214"/>
      <c r="M23" s="166" t="s">
        <v>331</v>
      </c>
      <c r="N23" s="132" t="s">
        <v>101</v>
      </c>
      <c r="O23" s="176">
        <v>19192.391910000002</v>
      </c>
    </row>
    <row r="24" spans="1:15" s="155" customFormat="1" ht="12.75">
      <c r="A24" s="237"/>
      <c r="B24" s="135" t="s">
        <v>594</v>
      </c>
      <c r="C24" s="136" t="s">
        <v>70</v>
      </c>
      <c r="D24" s="200">
        <v>24258.69</v>
      </c>
      <c r="F24" s="216"/>
      <c r="G24" s="79" t="s">
        <v>51</v>
      </c>
      <c r="H24" s="80" t="s">
        <v>294</v>
      </c>
      <c r="I24" s="58">
        <v>28306.26</v>
      </c>
      <c r="K24" s="211"/>
      <c r="L24" s="214"/>
      <c r="M24" s="166" t="s">
        <v>332</v>
      </c>
      <c r="N24" s="132" t="s">
        <v>101</v>
      </c>
      <c r="O24" s="176">
        <v>19677.192300000002</v>
      </c>
    </row>
    <row r="25" spans="1:15" s="155" customFormat="1" ht="12.75">
      <c r="A25" s="235" t="s">
        <v>602</v>
      </c>
      <c r="B25" s="81" t="s">
        <v>572</v>
      </c>
      <c r="C25" s="83"/>
      <c r="D25" s="158">
        <v>22245.3</v>
      </c>
      <c r="F25" s="223"/>
      <c r="G25" s="84" t="s">
        <v>52</v>
      </c>
      <c r="H25" s="85" t="s">
        <v>294</v>
      </c>
      <c r="I25" s="58">
        <v>33760.26</v>
      </c>
      <c r="K25" s="211"/>
      <c r="L25" s="214"/>
      <c r="M25" s="166" t="s">
        <v>333</v>
      </c>
      <c r="N25" s="132" t="s">
        <v>101</v>
      </c>
      <c r="O25" s="176">
        <v>23983.36047</v>
      </c>
    </row>
    <row r="26" spans="1:15" s="155" customFormat="1" ht="12.75">
      <c r="A26" s="236"/>
      <c r="B26" s="73" t="s">
        <v>578</v>
      </c>
      <c r="C26" s="137" t="s">
        <v>575</v>
      </c>
      <c r="D26" s="201">
        <v>8898.12</v>
      </c>
      <c r="F26" s="222" t="s">
        <v>609</v>
      </c>
      <c r="G26" s="77" t="s">
        <v>301</v>
      </c>
      <c r="H26" s="78" t="s">
        <v>299</v>
      </c>
      <c r="I26" s="58">
        <v>17589.15</v>
      </c>
      <c r="K26" s="211"/>
      <c r="L26" s="214"/>
      <c r="M26" s="166" t="s">
        <v>334</v>
      </c>
      <c r="N26" s="132" t="s">
        <v>101</v>
      </c>
      <c r="O26" s="176">
        <v>28853.878320000003</v>
      </c>
    </row>
    <row r="27" spans="1:15" s="155" customFormat="1" ht="12.75">
      <c r="A27" s="236"/>
      <c r="B27" s="135" t="s">
        <v>578</v>
      </c>
      <c r="C27" s="137" t="s">
        <v>579</v>
      </c>
      <c r="D27" s="202">
        <v>13347.18</v>
      </c>
      <c r="F27" s="216"/>
      <c r="G27" s="79" t="s">
        <v>302</v>
      </c>
      <c r="H27" s="80" t="s">
        <v>299</v>
      </c>
      <c r="I27" s="58">
        <v>17834.58</v>
      </c>
      <c r="K27" s="212"/>
      <c r="L27" s="215"/>
      <c r="M27" s="166" t="s">
        <v>335</v>
      </c>
      <c r="N27" s="132" t="s">
        <v>101</v>
      </c>
      <c r="O27" s="176">
        <v>31366.43514000001</v>
      </c>
    </row>
    <row r="28" spans="1:15" s="155" customFormat="1" ht="12.75">
      <c r="A28" s="236"/>
      <c r="B28" s="81" t="s">
        <v>573</v>
      </c>
      <c r="C28" s="83"/>
      <c r="D28" s="158">
        <v>23140.89</v>
      </c>
      <c r="F28" s="216"/>
      <c r="G28" s="79" t="s">
        <v>53</v>
      </c>
      <c r="H28" s="80" t="s">
        <v>300</v>
      </c>
      <c r="I28" s="58">
        <v>21019.31397089858</v>
      </c>
      <c r="K28" s="222" t="s">
        <v>673</v>
      </c>
      <c r="L28" s="218" t="s">
        <v>674</v>
      </c>
      <c r="M28" s="132" t="s">
        <v>343</v>
      </c>
      <c r="N28" s="132" t="s">
        <v>81</v>
      </c>
      <c r="O28" s="176">
        <v>30183.84</v>
      </c>
    </row>
    <row r="29" spans="1:15" s="155" customFormat="1" ht="12.75">
      <c r="A29" s="236"/>
      <c r="B29" s="73" t="s">
        <v>580</v>
      </c>
      <c r="C29" s="137" t="s">
        <v>575</v>
      </c>
      <c r="D29" s="201">
        <v>9244.8</v>
      </c>
      <c r="F29" s="216"/>
      <c r="G29" s="79" t="s">
        <v>54</v>
      </c>
      <c r="H29" s="80" t="s">
        <v>300</v>
      </c>
      <c r="I29" s="58">
        <v>22770.45</v>
      </c>
      <c r="K29" s="216"/>
      <c r="L29" s="219"/>
      <c r="M29" s="132" t="s">
        <v>344</v>
      </c>
      <c r="N29" s="132" t="s">
        <v>81</v>
      </c>
      <c r="O29" s="176">
        <v>31781.16</v>
      </c>
    </row>
    <row r="30" spans="1:15" s="155" customFormat="1" ht="12.75">
      <c r="A30" s="236"/>
      <c r="B30" s="135" t="s">
        <v>580</v>
      </c>
      <c r="C30" s="138" t="s">
        <v>579</v>
      </c>
      <c r="D30" s="202">
        <v>13867.2</v>
      </c>
      <c r="F30" s="216"/>
      <c r="G30" s="79" t="s">
        <v>55</v>
      </c>
      <c r="H30" s="80" t="s">
        <v>290</v>
      </c>
      <c r="I30" s="58">
        <v>28824.39</v>
      </c>
      <c r="K30" s="216"/>
      <c r="L30" s="219"/>
      <c r="M30" s="132" t="s">
        <v>345</v>
      </c>
      <c r="N30" s="132" t="s">
        <v>81</v>
      </c>
      <c r="O30" s="176">
        <v>32601.242239363637</v>
      </c>
    </row>
    <row r="31" spans="1:15" s="155" customFormat="1" ht="12.75">
      <c r="A31" s="236"/>
      <c r="B31" s="81" t="s">
        <v>581</v>
      </c>
      <c r="C31" s="81"/>
      <c r="D31" s="158">
        <v>33134.4</v>
      </c>
      <c r="F31" s="216"/>
      <c r="G31" s="79" t="s">
        <v>56</v>
      </c>
      <c r="H31" s="80" t="s">
        <v>290</v>
      </c>
      <c r="I31" s="58">
        <v>29700</v>
      </c>
      <c r="K31" s="216"/>
      <c r="L31" s="219"/>
      <c r="M31" s="132" t="s">
        <v>346</v>
      </c>
      <c r="N31" s="132" t="s">
        <v>81</v>
      </c>
      <c r="O31" s="176">
        <v>35310.227984181816</v>
      </c>
    </row>
    <row r="32" spans="1:15" s="155" customFormat="1" ht="12.75">
      <c r="A32" s="236"/>
      <c r="B32" s="73" t="s">
        <v>582</v>
      </c>
      <c r="C32" s="73" t="s">
        <v>576</v>
      </c>
      <c r="D32" s="201">
        <v>13253.76</v>
      </c>
      <c r="F32" s="223"/>
      <c r="G32" s="84" t="s">
        <v>57</v>
      </c>
      <c r="H32" s="85" t="s">
        <v>290</v>
      </c>
      <c r="I32" s="58">
        <v>31905.9</v>
      </c>
      <c r="K32" s="216"/>
      <c r="L32" s="220"/>
      <c r="M32" s="132" t="s">
        <v>347</v>
      </c>
      <c r="N32" s="132" t="s">
        <v>81</v>
      </c>
      <c r="O32" s="176">
        <v>38019.213729</v>
      </c>
    </row>
    <row r="33" spans="1:15" s="155" customFormat="1" ht="12.75">
      <c r="A33" s="236"/>
      <c r="B33" s="135" t="s">
        <v>582</v>
      </c>
      <c r="C33" s="135" t="s">
        <v>70</v>
      </c>
      <c r="D33" s="202">
        <v>19880.64</v>
      </c>
      <c r="F33" s="222" t="s">
        <v>610</v>
      </c>
      <c r="G33" s="77" t="s">
        <v>306</v>
      </c>
      <c r="H33" s="78" t="s">
        <v>164</v>
      </c>
      <c r="I33" s="58">
        <v>11957</v>
      </c>
      <c r="K33" s="216"/>
      <c r="L33" s="218" t="s">
        <v>675</v>
      </c>
      <c r="M33" s="165" t="s">
        <v>107</v>
      </c>
      <c r="N33" s="139" t="s">
        <v>81</v>
      </c>
      <c r="O33" s="176">
        <v>36711.42750736364</v>
      </c>
    </row>
    <row r="34" spans="1:15" s="155" customFormat="1" ht="12.75">
      <c r="A34" s="236"/>
      <c r="B34" s="81" t="s">
        <v>583</v>
      </c>
      <c r="C34" s="81"/>
      <c r="D34" s="158">
        <v>39255.84</v>
      </c>
      <c r="F34" s="216"/>
      <c r="G34" s="79" t="s">
        <v>307</v>
      </c>
      <c r="H34" s="80" t="s">
        <v>164</v>
      </c>
      <c r="I34" s="58">
        <v>13498.65</v>
      </c>
      <c r="K34" s="216"/>
      <c r="L34" s="220"/>
      <c r="M34" s="167" t="s">
        <v>108</v>
      </c>
      <c r="N34" s="159" t="s">
        <v>81</v>
      </c>
      <c r="O34" s="176">
        <v>37669.212</v>
      </c>
    </row>
    <row r="35" spans="1:15" s="155" customFormat="1" ht="12.75">
      <c r="A35" s="236"/>
      <c r="B35" s="73" t="s">
        <v>584</v>
      </c>
      <c r="C35" s="73" t="s">
        <v>585</v>
      </c>
      <c r="D35" s="201">
        <v>15696.72</v>
      </c>
      <c r="F35" s="216"/>
      <c r="G35" s="79" t="s">
        <v>308</v>
      </c>
      <c r="H35" s="80" t="s">
        <v>303</v>
      </c>
      <c r="I35" s="58">
        <v>19361.7</v>
      </c>
      <c r="K35" s="216"/>
      <c r="L35" s="218" t="s">
        <v>676</v>
      </c>
      <c r="M35" s="165" t="s">
        <v>659</v>
      </c>
      <c r="N35" s="139" t="s">
        <v>81</v>
      </c>
      <c r="O35" s="176">
        <v>22032</v>
      </c>
    </row>
    <row r="36" spans="1:15" s="155" customFormat="1" ht="12.75">
      <c r="A36" s="237"/>
      <c r="B36" s="73" t="s">
        <v>584</v>
      </c>
      <c r="C36" s="73" t="s">
        <v>70</v>
      </c>
      <c r="D36" s="202">
        <v>23559.12</v>
      </c>
      <c r="F36" s="216"/>
      <c r="G36" s="79" t="s">
        <v>309</v>
      </c>
      <c r="H36" s="80" t="s">
        <v>303</v>
      </c>
      <c r="I36" s="58">
        <v>20097.99</v>
      </c>
      <c r="K36" s="216"/>
      <c r="L36" s="219"/>
      <c r="M36" s="161" t="s">
        <v>660</v>
      </c>
      <c r="N36" s="140" t="s">
        <v>81</v>
      </c>
      <c r="O36" s="176">
        <v>23216.22</v>
      </c>
    </row>
    <row r="37" spans="1:15" s="155" customFormat="1" ht="12.75" customHeight="1">
      <c r="A37" s="235" t="s">
        <v>603</v>
      </c>
      <c r="B37" s="86" t="s">
        <v>572</v>
      </c>
      <c r="C37" s="87"/>
      <c r="D37" s="157">
        <f>1168*27</f>
        <v>31536</v>
      </c>
      <c r="F37" s="216"/>
      <c r="G37" s="79" t="s">
        <v>58</v>
      </c>
      <c r="H37" s="80" t="s">
        <v>303</v>
      </c>
      <c r="I37" s="58">
        <v>18270.9</v>
      </c>
      <c r="K37" s="216"/>
      <c r="L37" s="219"/>
      <c r="M37" s="162" t="s">
        <v>661</v>
      </c>
      <c r="N37" s="134" t="s">
        <v>81</v>
      </c>
      <c r="O37" s="176">
        <v>26245.62</v>
      </c>
    </row>
    <row r="38" spans="1:15" s="155" customFormat="1" ht="12.75">
      <c r="A38" s="236"/>
      <c r="B38" s="141" t="s">
        <v>586</v>
      </c>
      <c r="C38" s="142" t="s">
        <v>587</v>
      </c>
      <c r="D38" s="203">
        <f>467*27</f>
        <v>12609</v>
      </c>
      <c r="F38" s="216"/>
      <c r="G38" s="79" t="s">
        <v>59</v>
      </c>
      <c r="H38" s="80" t="s">
        <v>304</v>
      </c>
      <c r="I38" s="58">
        <v>26642.79</v>
      </c>
      <c r="K38" s="216"/>
      <c r="L38" s="219"/>
      <c r="M38" s="162" t="s">
        <v>662</v>
      </c>
      <c r="N38" s="134" t="s">
        <v>81</v>
      </c>
      <c r="O38" s="176">
        <v>28173.42</v>
      </c>
    </row>
    <row r="39" spans="1:15" s="155" customFormat="1" ht="12.75">
      <c r="A39" s="236"/>
      <c r="B39" s="143" t="s">
        <v>586</v>
      </c>
      <c r="C39" s="144" t="s">
        <v>62</v>
      </c>
      <c r="D39" s="204">
        <f>701*27</f>
        <v>18927</v>
      </c>
      <c r="F39" s="216"/>
      <c r="G39" s="79" t="s">
        <v>3</v>
      </c>
      <c r="H39" s="80" t="s">
        <v>305</v>
      </c>
      <c r="I39" s="58">
        <v>27924.48</v>
      </c>
      <c r="K39" s="216"/>
      <c r="L39" s="219"/>
      <c r="M39" s="162" t="s">
        <v>663</v>
      </c>
      <c r="N39" s="134" t="s">
        <v>81</v>
      </c>
      <c r="O39" s="176">
        <v>29412.72</v>
      </c>
    </row>
    <row r="40" spans="1:15" s="155" customFormat="1" ht="12.75">
      <c r="A40" s="236"/>
      <c r="B40" s="86" t="s">
        <v>573</v>
      </c>
      <c r="C40" s="87"/>
      <c r="D40" s="157">
        <f>1256*27</f>
        <v>33912</v>
      </c>
      <c r="F40" s="216"/>
      <c r="G40" s="79" t="s">
        <v>60</v>
      </c>
      <c r="H40" s="80" t="s">
        <v>305</v>
      </c>
      <c r="I40" s="58">
        <v>28933.47</v>
      </c>
      <c r="K40" s="216"/>
      <c r="L40" s="219"/>
      <c r="M40" s="162" t="s">
        <v>664</v>
      </c>
      <c r="N40" s="134" t="s">
        <v>81</v>
      </c>
      <c r="O40" s="176">
        <v>31592.16</v>
      </c>
    </row>
    <row r="41" spans="1:15" s="155" customFormat="1" ht="12.75">
      <c r="A41" s="236"/>
      <c r="B41" s="141" t="s">
        <v>588</v>
      </c>
      <c r="C41" s="142" t="s">
        <v>587</v>
      </c>
      <c r="D41" s="203">
        <f>503*27</f>
        <v>13581</v>
      </c>
      <c r="F41" s="223"/>
      <c r="G41" s="88" t="s">
        <v>61</v>
      </c>
      <c r="H41" s="89" t="s">
        <v>305</v>
      </c>
      <c r="I41" s="58">
        <v>36541.8</v>
      </c>
      <c r="K41" s="216"/>
      <c r="L41" s="219"/>
      <c r="M41" s="162" t="s">
        <v>109</v>
      </c>
      <c r="N41" s="134" t="s">
        <v>81</v>
      </c>
      <c r="O41" s="176">
        <v>35058.42</v>
      </c>
    </row>
    <row r="42" spans="1:15" s="155" customFormat="1" ht="12.75">
      <c r="A42" s="237"/>
      <c r="B42" s="143" t="s">
        <v>588</v>
      </c>
      <c r="C42" s="144" t="s">
        <v>62</v>
      </c>
      <c r="D42" s="204">
        <f>754*27</f>
        <v>20358</v>
      </c>
      <c r="F42" s="222" t="s">
        <v>611</v>
      </c>
      <c r="G42" s="77" t="s">
        <v>4</v>
      </c>
      <c r="H42" s="78" t="s">
        <v>170</v>
      </c>
      <c r="I42" s="58">
        <v>15576.624</v>
      </c>
      <c r="K42" s="216"/>
      <c r="L42" s="219"/>
      <c r="M42" s="162" t="s">
        <v>110</v>
      </c>
      <c r="N42" s="134" t="s">
        <v>81</v>
      </c>
      <c r="O42" s="176">
        <v>37674.72</v>
      </c>
    </row>
    <row r="43" spans="1:15" s="155" customFormat="1" ht="12.75" customHeight="1">
      <c r="A43" s="235" t="s">
        <v>604</v>
      </c>
      <c r="B43" s="81" t="s">
        <v>572</v>
      </c>
      <c r="C43" s="82"/>
      <c r="D43" s="158">
        <v>29330.1</v>
      </c>
      <c r="F43" s="216"/>
      <c r="G43" s="79" t="s">
        <v>5</v>
      </c>
      <c r="H43" s="80" t="s">
        <v>170</v>
      </c>
      <c r="I43" s="58">
        <v>16744.8708</v>
      </c>
      <c r="K43" s="216"/>
      <c r="L43" s="219"/>
      <c r="M43" s="162" t="s">
        <v>111</v>
      </c>
      <c r="N43" s="134" t="s">
        <v>81</v>
      </c>
      <c r="O43" s="176">
        <v>39601.44</v>
      </c>
    </row>
    <row r="44" spans="1:15" s="155" customFormat="1" ht="12.75">
      <c r="A44" s="236"/>
      <c r="B44" s="73" t="s">
        <v>589</v>
      </c>
      <c r="C44" s="73" t="s">
        <v>575</v>
      </c>
      <c r="D44" s="201">
        <v>11732.04</v>
      </c>
      <c r="F44" s="216"/>
      <c r="G44" s="84" t="s">
        <v>6</v>
      </c>
      <c r="H44" s="85" t="s">
        <v>170</v>
      </c>
      <c r="I44" s="58">
        <v>19318.068</v>
      </c>
      <c r="K44" s="216"/>
      <c r="L44" s="219"/>
      <c r="M44" s="162" t="s">
        <v>112</v>
      </c>
      <c r="N44" s="134" t="s">
        <v>81</v>
      </c>
      <c r="O44" s="176">
        <v>41007.06</v>
      </c>
    </row>
    <row r="45" spans="1:15" s="155" customFormat="1" ht="12.75">
      <c r="A45" s="236"/>
      <c r="B45" s="135" t="s">
        <v>590</v>
      </c>
      <c r="C45" s="135" t="s">
        <v>62</v>
      </c>
      <c r="D45" s="202">
        <v>17598.06</v>
      </c>
      <c r="F45" s="216"/>
      <c r="G45" s="90" t="s">
        <v>7</v>
      </c>
      <c r="H45" s="91" t="s">
        <v>70</v>
      </c>
      <c r="I45" s="58">
        <v>31387.77</v>
      </c>
      <c r="K45" s="223"/>
      <c r="L45" s="220"/>
      <c r="M45" s="163" t="s">
        <v>113</v>
      </c>
      <c r="N45" s="156" t="s">
        <v>81</v>
      </c>
      <c r="O45" s="176">
        <v>42631.92</v>
      </c>
    </row>
    <row r="46" spans="1:15" s="155" customFormat="1" ht="12.75">
      <c r="A46" s="236"/>
      <c r="B46" s="81" t="s">
        <v>573</v>
      </c>
      <c r="C46" s="81"/>
      <c r="D46" s="158">
        <v>32717.52</v>
      </c>
      <c r="F46" s="216"/>
      <c r="G46" s="92" t="s">
        <v>73</v>
      </c>
      <c r="H46" s="93" t="s">
        <v>70</v>
      </c>
      <c r="I46" s="58">
        <v>40539.54601400531</v>
      </c>
      <c r="K46" s="210" t="s">
        <v>677</v>
      </c>
      <c r="L46" s="213" t="s">
        <v>672</v>
      </c>
      <c r="M46" s="165" t="s">
        <v>114</v>
      </c>
      <c r="N46" s="139" t="s">
        <v>81</v>
      </c>
      <c r="O46" s="176">
        <v>26253.500676923075</v>
      </c>
    </row>
    <row r="47" spans="1:15" s="155" customFormat="1" ht="12.75">
      <c r="A47" s="236"/>
      <c r="B47" s="73" t="s">
        <v>591</v>
      </c>
      <c r="C47" s="73" t="s">
        <v>575</v>
      </c>
      <c r="D47" s="201">
        <v>13081.5</v>
      </c>
      <c r="F47" s="216"/>
      <c r="G47" s="92" t="s">
        <v>74</v>
      </c>
      <c r="H47" s="93" t="s">
        <v>75</v>
      </c>
      <c r="I47" s="58">
        <v>45042.79053017608</v>
      </c>
      <c r="K47" s="211"/>
      <c r="L47" s="214"/>
      <c r="M47" s="162" t="s">
        <v>115</v>
      </c>
      <c r="N47" s="134" t="s">
        <v>81</v>
      </c>
      <c r="O47" s="176">
        <v>29639.98855384615</v>
      </c>
    </row>
    <row r="48" spans="1:15" s="155" customFormat="1" ht="12.75">
      <c r="A48" s="236"/>
      <c r="B48" s="135" t="s">
        <v>592</v>
      </c>
      <c r="C48" s="135" t="s">
        <v>62</v>
      </c>
      <c r="D48" s="202">
        <v>19636.02</v>
      </c>
      <c r="F48" s="216"/>
      <c r="G48" s="94" t="s">
        <v>76</v>
      </c>
      <c r="H48" s="95" t="s">
        <v>75</v>
      </c>
      <c r="I48" s="58">
        <v>48166.22762050595</v>
      </c>
      <c r="K48" s="211"/>
      <c r="L48" s="214"/>
      <c r="M48" s="162" t="s">
        <v>116</v>
      </c>
      <c r="N48" s="134" t="s">
        <v>81</v>
      </c>
      <c r="O48" s="176">
        <v>35569.4247</v>
      </c>
    </row>
    <row r="49" spans="1:15" s="155" customFormat="1" ht="12.75">
      <c r="A49" s="236"/>
      <c r="B49" s="81" t="s">
        <v>581</v>
      </c>
      <c r="C49" s="81"/>
      <c r="D49" s="158">
        <v>40431.15</v>
      </c>
      <c r="F49" s="216"/>
      <c r="G49" s="96" t="s">
        <v>8</v>
      </c>
      <c r="H49" s="97" t="s">
        <v>71</v>
      </c>
      <c r="I49" s="58">
        <v>60239.43</v>
      </c>
      <c r="K49" s="211"/>
      <c r="L49" s="214"/>
      <c r="M49" s="163" t="s">
        <v>117</v>
      </c>
      <c r="N49" s="156" t="s">
        <v>81</v>
      </c>
      <c r="O49" s="176">
        <v>37456.79697692308</v>
      </c>
    </row>
    <row r="50" spans="1:15" s="155" customFormat="1" ht="12.75">
      <c r="A50" s="236"/>
      <c r="B50" s="73" t="s">
        <v>593</v>
      </c>
      <c r="C50" s="73" t="s">
        <v>576</v>
      </c>
      <c r="D50" s="201">
        <v>16172.46</v>
      </c>
      <c r="F50" s="216"/>
      <c r="G50" s="96" t="s">
        <v>9</v>
      </c>
      <c r="H50" s="97" t="s">
        <v>71</v>
      </c>
      <c r="I50" s="58">
        <v>77719.5</v>
      </c>
      <c r="K50" s="211"/>
      <c r="L50" s="214"/>
      <c r="M50" s="166" t="s">
        <v>360</v>
      </c>
      <c r="N50" s="133" t="s">
        <v>81</v>
      </c>
      <c r="O50" s="176">
        <v>37779.361820792314</v>
      </c>
    </row>
    <row r="51" spans="1:15" s="155" customFormat="1" ht="12.75">
      <c r="A51" s="237"/>
      <c r="B51" s="135" t="s">
        <v>594</v>
      </c>
      <c r="C51" s="135" t="s">
        <v>70</v>
      </c>
      <c r="D51" s="202">
        <v>24258.69</v>
      </c>
      <c r="F51" s="216"/>
      <c r="G51" s="98" t="s">
        <v>10</v>
      </c>
      <c r="H51" s="99" t="s">
        <v>71</v>
      </c>
      <c r="I51" s="58">
        <v>86117.9452975888</v>
      </c>
      <c r="K51" s="212"/>
      <c r="L51" s="215"/>
      <c r="M51" s="166" t="s">
        <v>361</v>
      </c>
      <c r="N51" s="133" t="s">
        <v>81</v>
      </c>
      <c r="O51" s="176">
        <v>40135.016146088776</v>
      </c>
    </row>
    <row r="52" spans="1:15" s="155" customFormat="1" ht="12.75" customHeight="1">
      <c r="A52" s="235" t="s">
        <v>606</v>
      </c>
      <c r="B52" s="86" t="s">
        <v>572</v>
      </c>
      <c r="C52" s="86"/>
      <c r="D52" s="157">
        <f>1430*27</f>
        <v>38610</v>
      </c>
      <c r="F52" s="216"/>
      <c r="G52" s="100" t="s">
        <v>287</v>
      </c>
      <c r="H52" s="100" t="s">
        <v>71</v>
      </c>
      <c r="I52" s="58">
        <v>70902</v>
      </c>
      <c r="K52" s="222" t="s">
        <v>678</v>
      </c>
      <c r="L52" s="218" t="s">
        <v>679</v>
      </c>
      <c r="M52" s="165" t="s">
        <v>118</v>
      </c>
      <c r="N52" s="139" t="s">
        <v>81</v>
      </c>
      <c r="O52" s="176">
        <v>34022.49230769231</v>
      </c>
    </row>
    <row r="53" spans="1:15" s="155" customFormat="1" ht="12.75">
      <c r="A53" s="236"/>
      <c r="B53" s="141" t="s">
        <v>595</v>
      </c>
      <c r="C53" s="141" t="s">
        <v>596</v>
      </c>
      <c r="D53" s="203">
        <f>572*27</f>
        <v>15444</v>
      </c>
      <c r="F53" s="216"/>
      <c r="G53" s="101" t="s">
        <v>288</v>
      </c>
      <c r="H53" s="101" t="s">
        <v>71</v>
      </c>
      <c r="I53" s="58">
        <v>85279.15305</v>
      </c>
      <c r="K53" s="216"/>
      <c r="L53" s="219"/>
      <c r="M53" s="162" t="s">
        <v>119</v>
      </c>
      <c r="N53" s="134" t="s">
        <v>81</v>
      </c>
      <c r="O53" s="176">
        <v>35668.29807692308</v>
      </c>
    </row>
    <row r="54" spans="1:15" s="155" customFormat="1" ht="12.75">
      <c r="A54" s="236"/>
      <c r="B54" s="143" t="s">
        <v>595</v>
      </c>
      <c r="C54" s="143" t="s">
        <v>62</v>
      </c>
      <c r="D54" s="204">
        <f>858*27</f>
        <v>23166</v>
      </c>
      <c r="F54" s="223"/>
      <c r="G54" s="102" t="s">
        <v>289</v>
      </c>
      <c r="H54" s="102" t="s">
        <v>71</v>
      </c>
      <c r="I54" s="58">
        <v>93807.068355</v>
      </c>
      <c r="K54" s="216"/>
      <c r="L54" s="219"/>
      <c r="M54" s="162" t="s">
        <v>120</v>
      </c>
      <c r="N54" s="134" t="s">
        <v>81</v>
      </c>
      <c r="O54" s="176">
        <v>36384.57692307692</v>
      </c>
    </row>
    <row r="55" spans="1:15" s="155" customFormat="1" ht="12.75">
      <c r="A55" s="236"/>
      <c r="B55" s="86" t="s">
        <v>573</v>
      </c>
      <c r="C55" s="86"/>
      <c r="D55" s="157">
        <f>1575*27</f>
        <v>42525</v>
      </c>
      <c r="F55" s="222" t="s">
        <v>613</v>
      </c>
      <c r="G55" s="90" t="s">
        <v>11</v>
      </c>
      <c r="H55" s="91" t="s">
        <v>66</v>
      </c>
      <c r="I55" s="58">
        <v>18401.796</v>
      </c>
      <c r="K55" s="216"/>
      <c r="L55" s="219"/>
      <c r="M55" s="162" t="s">
        <v>121</v>
      </c>
      <c r="N55" s="134" t="s">
        <v>81</v>
      </c>
      <c r="O55" s="176">
        <v>37528.54615384615</v>
      </c>
    </row>
    <row r="56" spans="1:15" s="155" customFormat="1" ht="12.75">
      <c r="A56" s="236"/>
      <c r="B56" s="141" t="s">
        <v>597</v>
      </c>
      <c r="C56" s="141" t="s">
        <v>596</v>
      </c>
      <c r="D56" s="203">
        <f>630*27</f>
        <v>17010</v>
      </c>
      <c r="F56" s="216"/>
      <c r="G56" s="96" t="s">
        <v>12</v>
      </c>
      <c r="H56" s="71" t="s">
        <v>66</v>
      </c>
      <c r="I56" s="58">
        <v>19318.068</v>
      </c>
      <c r="K56" s="216"/>
      <c r="L56" s="219"/>
      <c r="M56" s="162" t="s">
        <v>122</v>
      </c>
      <c r="N56" s="134" t="s">
        <v>81</v>
      </c>
      <c r="O56" s="176">
        <v>38532.601592307685</v>
      </c>
    </row>
    <row r="57" spans="1:15" s="155" customFormat="1" ht="12.75">
      <c r="A57" s="237"/>
      <c r="B57" s="143" t="s">
        <v>597</v>
      </c>
      <c r="C57" s="143" t="s">
        <v>62</v>
      </c>
      <c r="D57" s="204">
        <f>945*27</f>
        <v>25515</v>
      </c>
      <c r="F57" s="216"/>
      <c r="G57" s="96" t="s">
        <v>13</v>
      </c>
      <c r="H57" s="71" t="s">
        <v>612</v>
      </c>
      <c r="I57" s="58">
        <v>21456.036</v>
      </c>
      <c r="K57" s="216"/>
      <c r="L57" s="219"/>
      <c r="M57" s="162" t="s">
        <v>123</v>
      </c>
      <c r="N57" s="134" t="s">
        <v>81</v>
      </c>
      <c r="O57" s="176">
        <v>39766.33190769231</v>
      </c>
    </row>
    <row r="58" spans="1:15" s="155" customFormat="1" ht="12.75" customHeight="1">
      <c r="A58" s="235" t="s">
        <v>605</v>
      </c>
      <c r="B58" s="86" t="s">
        <v>572</v>
      </c>
      <c r="C58" s="81"/>
      <c r="D58" s="158">
        <v>18243.63</v>
      </c>
      <c r="F58" s="216"/>
      <c r="G58" s="96" t="s">
        <v>14</v>
      </c>
      <c r="H58" s="71" t="s">
        <v>612</v>
      </c>
      <c r="I58" s="58">
        <v>23823.072</v>
      </c>
      <c r="K58" s="216"/>
      <c r="L58" s="219"/>
      <c r="M58" s="162" t="s">
        <v>124</v>
      </c>
      <c r="N58" s="134" t="s">
        <v>81</v>
      </c>
      <c r="O58" s="176">
        <v>42416.17566923077</v>
      </c>
    </row>
    <row r="59" spans="1:15" s="155" customFormat="1" ht="12.75">
      <c r="A59" s="236"/>
      <c r="B59" s="145" t="s">
        <v>598</v>
      </c>
      <c r="C59" s="145" t="s">
        <v>575</v>
      </c>
      <c r="D59" s="201">
        <v>7308.36</v>
      </c>
      <c r="F59" s="216"/>
      <c r="G59" s="96" t="s">
        <v>77</v>
      </c>
      <c r="H59" s="97" t="s">
        <v>78</v>
      </c>
      <c r="I59" s="58">
        <v>26877.312</v>
      </c>
      <c r="K59" s="216"/>
      <c r="L59" s="219"/>
      <c r="M59" s="162" t="s">
        <v>125</v>
      </c>
      <c r="N59" s="134" t="s">
        <v>81</v>
      </c>
      <c r="O59" s="176">
        <v>50027.47317692308</v>
      </c>
    </row>
    <row r="60" spans="1:15" s="155" customFormat="1" ht="12.75">
      <c r="A60" s="236"/>
      <c r="B60" s="146" t="s">
        <v>598</v>
      </c>
      <c r="C60" s="146" t="s">
        <v>579</v>
      </c>
      <c r="D60" s="202">
        <v>10935.27</v>
      </c>
      <c r="F60" s="216"/>
      <c r="G60" s="96" t="s">
        <v>79</v>
      </c>
      <c r="H60" s="97" t="s">
        <v>78</v>
      </c>
      <c r="I60" s="58">
        <v>29244.347999999998</v>
      </c>
      <c r="K60" s="216"/>
      <c r="L60" s="219"/>
      <c r="M60" s="162" t="s">
        <v>126</v>
      </c>
      <c r="N60" s="134" t="s">
        <v>81</v>
      </c>
      <c r="O60" s="176">
        <v>51310.89398076923</v>
      </c>
    </row>
    <row r="61" spans="1:15" s="155" customFormat="1" ht="12.75">
      <c r="A61" s="236"/>
      <c r="B61" s="86" t="s">
        <v>599</v>
      </c>
      <c r="C61" s="86"/>
      <c r="D61" s="158">
        <v>18979.92</v>
      </c>
      <c r="F61" s="223"/>
      <c r="G61" s="97" t="s">
        <v>80</v>
      </c>
      <c r="H61" s="103" t="s">
        <v>78</v>
      </c>
      <c r="I61" s="58">
        <v>31993.164</v>
      </c>
      <c r="K61" s="216"/>
      <c r="L61" s="219"/>
      <c r="M61" s="162" t="s">
        <v>127</v>
      </c>
      <c r="N61" s="134" t="s">
        <v>81</v>
      </c>
      <c r="O61" s="176">
        <v>52849.33916971153</v>
      </c>
    </row>
    <row r="62" spans="1:15" s="155" customFormat="1" ht="12.75">
      <c r="A62" s="236"/>
      <c r="B62" s="145" t="s">
        <v>600</v>
      </c>
      <c r="C62" s="145" t="s">
        <v>575</v>
      </c>
      <c r="D62" s="201">
        <v>7608.33</v>
      </c>
      <c r="F62" s="222" t="s">
        <v>624</v>
      </c>
      <c r="G62" s="104" t="s">
        <v>617</v>
      </c>
      <c r="H62" s="105" t="s">
        <v>614</v>
      </c>
      <c r="I62" s="58">
        <v>16203.039079499998</v>
      </c>
      <c r="K62" s="216"/>
      <c r="L62" s="219"/>
      <c r="M62" s="168" t="s">
        <v>348</v>
      </c>
      <c r="N62" s="147" t="s">
        <v>81</v>
      </c>
      <c r="O62" s="176">
        <v>55491.80612819711</v>
      </c>
    </row>
    <row r="63" spans="1:15" s="155" customFormat="1" ht="13.5" thickBot="1">
      <c r="A63" s="238"/>
      <c r="B63" s="148" t="s">
        <v>600</v>
      </c>
      <c r="C63" s="148" t="s">
        <v>579</v>
      </c>
      <c r="D63" s="205">
        <v>11398.86</v>
      </c>
      <c r="F63" s="216"/>
      <c r="G63" s="104" t="s">
        <v>618</v>
      </c>
      <c r="H63" s="105" t="s">
        <v>614</v>
      </c>
      <c r="I63" s="58">
        <v>19181.58165</v>
      </c>
      <c r="K63" s="216"/>
      <c r="L63" s="219"/>
      <c r="M63" s="162" t="s">
        <v>694</v>
      </c>
      <c r="N63" s="134" t="s">
        <v>81</v>
      </c>
      <c r="O63" s="176">
        <v>99902.07692307692</v>
      </c>
    </row>
    <row r="64" spans="6:19" s="155" customFormat="1" ht="12.75">
      <c r="F64" s="216"/>
      <c r="G64" s="104" t="s">
        <v>619</v>
      </c>
      <c r="H64" s="105" t="s">
        <v>615</v>
      </c>
      <c r="I64" s="58">
        <v>20007.999000000003</v>
      </c>
      <c r="K64" s="216"/>
      <c r="L64" s="220"/>
      <c r="M64" s="163" t="s">
        <v>695</v>
      </c>
      <c r="N64" s="156" t="s">
        <v>81</v>
      </c>
      <c r="O64" s="176">
        <v>106854.57692307692</v>
      </c>
      <c r="P64" s="160"/>
      <c r="S64" s="160"/>
    </row>
    <row r="65" spans="6:19" s="155" customFormat="1" ht="12.75">
      <c r="F65" s="216"/>
      <c r="G65" s="104" t="s">
        <v>620</v>
      </c>
      <c r="H65" s="105" t="s">
        <v>615</v>
      </c>
      <c r="I65" s="58">
        <v>23315.85</v>
      </c>
      <c r="K65" s="216"/>
      <c r="L65" s="218" t="s">
        <v>680</v>
      </c>
      <c r="M65" s="132" t="s">
        <v>349</v>
      </c>
      <c r="N65" s="132" t="s">
        <v>355</v>
      </c>
      <c r="O65" s="176">
        <v>19272.33</v>
      </c>
      <c r="P65" s="160"/>
      <c r="S65" s="160"/>
    </row>
    <row r="66" spans="6:19" s="155" customFormat="1" ht="12.75">
      <c r="F66" s="216"/>
      <c r="G66" s="104" t="s">
        <v>621</v>
      </c>
      <c r="H66" s="105" t="s">
        <v>616</v>
      </c>
      <c r="I66" s="58">
        <v>25333.83</v>
      </c>
      <c r="K66" s="216"/>
      <c r="L66" s="219"/>
      <c r="M66" s="132" t="s">
        <v>350</v>
      </c>
      <c r="N66" s="132" t="s">
        <v>355</v>
      </c>
      <c r="O66" s="176">
        <v>21233.34</v>
      </c>
      <c r="P66" s="160"/>
      <c r="S66" s="160"/>
    </row>
    <row r="67" spans="6:19" s="155" customFormat="1" ht="12.75">
      <c r="F67" s="216"/>
      <c r="G67" s="104" t="s">
        <v>622</v>
      </c>
      <c r="H67" s="105" t="s">
        <v>616</v>
      </c>
      <c r="I67" s="58">
        <v>27297.27</v>
      </c>
      <c r="K67" s="216"/>
      <c r="L67" s="219"/>
      <c r="M67" s="132" t="s">
        <v>351</v>
      </c>
      <c r="N67" s="132" t="s">
        <v>355</v>
      </c>
      <c r="O67" s="176">
        <v>21921.84</v>
      </c>
      <c r="P67" s="160"/>
      <c r="S67" s="160"/>
    </row>
    <row r="68" spans="6:19" s="155" customFormat="1" ht="12.75">
      <c r="F68" s="223"/>
      <c r="G68" s="104" t="s">
        <v>623</v>
      </c>
      <c r="H68" s="105" t="s">
        <v>616</v>
      </c>
      <c r="I68" s="58">
        <v>29969.73</v>
      </c>
      <c r="K68" s="216"/>
      <c r="L68" s="219"/>
      <c r="M68" s="132" t="s">
        <v>352</v>
      </c>
      <c r="N68" s="132" t="s">
        <v>355</v>
      </c>
      <c r="O68" s="176">
        <v>23959.8</v>
      </c>
      <c r="P68" s="160"/>
      <c r="S68" s="160"/>
    </row>
    <row r="69" spans="6:19" s="155" customFormat="1" ht="12.75">
      <c r="F69" s="222" t="s">
        <v>625</v>
      </c>
      <c r="G69" s="106" t="s">
        <v>15</v>
      </c>
      <c r="H69" s="107" t="s">
        <v>17</v>
      </c>
      <c r="I69" s="58">
        <v>23400.698546441097</v>
      </c>
      <c r="K69" s="216"/>
      <c r="L69" s="219"/>
      <c r="M69" s="132" t="s">
        <v>353</v>
      </c>
      <c r="N69" s="132" t="s">
        <v>355</v>
      </c>
      <c r="O69" s="176">
        <v>27016.74</v>
      </c>
      <c r="P69" s="160"/>
      <c r="S69" s="160"/>
    </row>
    <row r="70" spans="6:19" s="155" customFormat="1" ht="12.75">
      <c r="F70" s="216"/>
      <c r="G70" s="90" t="s">
        <v>16</v>
      </c>
      <c r="H70" s="91" t="s">
        <v>17</v>
      </c>
      <c r="I70" s="58">
        <v>27943.218617614188</v>
      </c>
      <c r="K70" s="216"/>
      <c r="L70" s="220"/>
      <c r="M70" s="132" t="s">
        <v>354</v>
      </c>
      <c r="N70" s="132" t="s">
        <v>355</v>
      </c>
      <c r="O70" s="176">
        <v>28944.54</v>
      </c>
      <c r="P70" s="160"/>
      <c r="S70" s="160"/>
    </row>
    <row r="71" spans="6:19" s="155" customFormat="1" ht="12.75">
      <c r="F71" s="216"/>
      <c r="G71" s="90" t="s">
        <v>18</v>
      </c>
      <c r="H71" s="91" t="s">
        <v>17</v>
      </c>
      <c r="I71" s="58">
        <v>28633.5</v>
      </c>
      <c r="K71" s="216"/>
      <c r="L71" s="218" t="s">
        <v>128</v>
      </c>
      <c r="M71" s="169" t="s">
        <v>129</v>
      </c>
      <c r="N71" s="139" t="s">
        <v>81</v>
      </c>
      <c r="O71" s="176">
        <v>22830.66</v>
      </c>
      <c r="P71" s="160"/>
      <c r="S71" s="160"/>
    </row>
    <row r="72" spans="6:19" s="155" customFormat="1" ht="12.75">
      <c r="F72" s="216"/>
      <c r="G72" s="90" t="s">
        <v>19</v>
      </c>
      <c r="H72" s="91" t="s">
        <v>20</v>
      </c>
      <c r="I72" s="58">
        <v>29560.68</v>
      </c>
      <c r="K72" s="216"/>
      <c r="L72" s="219"/>
      <c r="M72" s="170" t="s">
        <v>130</v>
      </c>
      <c r="N72" s="134" t="s">
        <v>81</v>
      </c>
      <c r="O72" s="176">
        <v>25446.96</v>
      </c>
      <c r="P72" s="160"/>
      <c r="S72" s="160"/>
    </row>
    <row r="73" spans="6:19" s="155" customFormat="1" ht="12.75">
      <c r="F73" s="216"/>
      <c r="G73" s="96" t="s">
        <v>21</v>
      </c>
      <c r="H73" s="97" t="s">
        <v>20</v>
      </c>
      <c r="I73" s="58">
        <v>33214.86</v>
      </c>
      <c r="K73" s="216"/>
      <c r="L73" s="219"/>
      <c r="M73" s="170" t="s">
        <v>131</v>
      </c>
      <c r="N73" s="134" t="s">
        <v>81</v>
      </c>
      <c r="O73" s="176">
        <v>27650.16</v>
      </c>
      <c r="P73" s="160"/>
      <c r="S73" s="160"/>
    </row>
    <row r="74" spans="6:19" s="155" customFormat="1" ht="12.75">
      <c r="F74" s="223"/>
      <c r="G74" s="108" t="s">
        <v>22</v>
      </c>
      <c r="H74" s="109" t="s">
        <v>20</v>
      </c>
      <c r="I74" s="58">
        <v>35969.13</v>
      </c>
      <c r="K74" s="216"/>
      <c r="L74" s="219"/>
      <c r="M74" s="171" t="s">
        <v>356</v>
      </c>
      <c r="N74" s="149" t="s">
        <v>81</v>
      </c>
      <c r="O74" s="176">
        <v>28352.43</v>
      </c>
      <c r="P74" s="160"/>
      <c r="S74" s="160"/>
    </row>
    <row r="75" spans="6:19" s="155" customFormat="1" ht="12.75">
      <c r="F75" s="222" t="s">
        <v>626</v>
      </c>
      <c r="G75" s="106" t="s">
        <v>90</v>
      </c>
      <c r="H75" s="110" t="s">
        <v>62</v>
      </c>
      <c r="I75" s="58">
        <v>33133.05</v>
      </c>
      <c r="K75" s="216"/>
      <c r="L75" s="219"/>
      <c r="M75" s="170" t="s">
        <v>132</v>
      </c>
      <c r="N75" s="134" t="s">
        <v>81</v>
      </c>
      <c r="O75" s="176">
        <v>29825.82</v>
      </c>
      <c r="P75" s="160"/>
      <c r="S75" s="160"/>
    </row>
    <row r="76" spans="6:19" s="155" customFormat="1" ht="12.75">
      <c r="F76" s="216"/>
      <c r="G76" s="96" t="s">
        <v>310</v>
      </c>
      <c r="H76" s="111" t="s">
        <v>62</v>
      </c>
      <c r="I76" s="58">
        <v>35628.84782608695</v>
      </c>
      <c r="K76" s="223"/>
      <c r="L76" s="220"/>
      <c r="M76" s="170" t="s">
        <v>133</v>
      </c>
      <c r="N76" s="156" t="s">
        <v>81</v>
      </c>
      <c r="O76" s="176">
        <v>32524.74</v>
      </c>
      <c r="P76" s="160"/>
      <c r="S76" s="160"/>
    </row>
    <row r="77" spans="6:19" s="155" customFormat="1" ht="12.75">
      <c r="F77" s="216"/>
      <c r="G77" s="96" t="s">
        <v>91</v>
      </c>
      <c r="H77" s="111" t="s">
        <v>69</v>
      </c>
      <c r="I77" s="58">
        <v>37316.7</v>
      </c>
      <c r="K77" s="210" t="s">
        <v>681</v>
      </c>
      <c r="L77" s="213" t="s">
        <v>682</v>
      </c>
      <c r="M77" s="149" t="s">
        <v>357</v>
      </c>
      <c r="N77" s="149" t="s">
        <v>81</v>
      </c>
      <c r="O77" s="176">
        <v>50549.53433497536</v>
      </c>
      <c r="P77" s="160"/>
      <c r="S77" s="160"/>
    </row>
    <row r="78" spans="6:19" s="155" customFormat="1" ht="12.75">
      <c r="F78" s="216"/>
      <c r="G78" s="96" t="s">
        <v>311</v>
      </c>
      <c r="H78" s="111" t="s">
        <v>69</v>
      </c>
      <c r="I78" s="58">
        <v>42088.30434782608</v>
      </c>
      <c r="K78" s="211"/>
      <c r="L78" s="214"/>
      <c r="M78" s="149" t="s">
        <v>358</v>
      </c>
      <c r="N78" s="149" t="s">
        <v>81</v>
      </c>
      <c r="O78" s="176">
        <v>91589.51704433498</v>
      </c>
      <c r="P78" s="160"/>
      <c r="S78" s="160"/>
    </row>
    <row r="79" spans="6:19" s="155" customFormat="1" ht="12.75">
      <c r="F79" s="216"/>
      <c r="G79" s="96" t="s">
        <v>92</v>
      </c>
      <c r="H79" s="111" t="s">
        <v>161</v>
      </c>
      <c r="I79" s="58">
        <v>49310.18382089552</v>
      </c>
      <c r="K79" s="212"/>
      <c r="L79" s="215"/>
      <c r="M79" s="149" t="s">
        <v>359</v>
      </c>
      <c r="N79" s="149" t="s">
        <v>81</v>
      </c>
      <c r="O79" s="176">
        <v>97911.62530049261</v>
      </c>
      <c r="P79" s="160"/>
      <c r="S79" s="160"/>
    </row>
    <row r="80" spans="6:19" s="155" customFormat="1" ht="12.75">
      <c r="F80" s="216"/>
      <c r="G80" s="96" t="s">
        <v>312</v>
      </c>
      <c r="H80" s="111" t="s">
        <v>161</v>
      </c>
      <c r="I80" s="58">
        <v>53283.913043478264</v>
      </c>
      <c r="K80" s="210" t="s">
        <v>140</v>
      </c>
      <c r="L80" s="213"/>
      <c r="M80" s="165" t="s">
        <v>134</v>
      </c>
      <c r="N80" s="139" t="s">
        <v>81</v>
      </c>
      <c r="O80" s="176">
        <v>24762.91898769231</v>
      </c>
      <c r="P80" s="160"/>
      <c r="S80" s="160"/>
    </row>
    <row r="81" spans="6:19" s="155" customFormat="1" ht="12.75">
      <c r="F81" s="216"/>
      <c r="G81" s="96" t="s">
        <v>93</v>
      </c>
      <c r="H81" s="111" t="s">
        <v>161</v>
      </c>
      <c r="I81" s="112">
        <v>57013.096153846156</v>
      </c>
      <c r="K81" s="211"/>
      <c r="L81" s="214"/>
      <c r="M81" s="162" t="s">
        <v>135</v>
      </c>
      <c r="N81" s="134" t="s">
        <v>81</v>
      </c>
      <c r="O81" s="176">
        <v>25236.32136923077</v>
      </c>
      <c r="P81" s="160"/>
      <c r="S81" s="160"/>
    </row>
    <row r="82" spans="6:19" s="155" customFormat="1" ht="12.75">
      <c r="F82" s="216"/>
      <c r="G82" s="106" t="s">
        <v>94</v>
      </c>
      <c r="H82" s="113" t="s">
        <v>161</v>
      </c>
      <c r="I82" s="58">
        <v>88309.54048616932</v>
      </c>
      <c r="K82" s="211"/>
      <c r="L82" s="214"/>
      <c r="M82" s="162" t="s">
        <v>136</v>
      </c>
      <c r="N82" s="134" t="s">
        <v>81</v>
      </c>
      <c r="O82" s="176">
        <v>25829.162238461537</v>
      </c>
      <c r="P82" s="160"/>
      <c r="S82" s="160"/>
    </row>
    <row r="83" spans="6:19" s="155" customFormat="1" ht="12.75">
      <c r="F83" s="216"/>
      <c r="G83" s="96" t="s">
        <v>63</v>
      </c>
      <c r="H83" s="103" t="s">
        <v>285</v>
      </c>
      <c r="I83" s="58">
        <v>88309.54048616932</v>
      </c>
      <c r="K83" s="211"/>
      <c r="L83" s="214"/>
      <c r="M83" s="162" t="s">
        <v>137</v>
      </c>
      <c r="N83" s="134" t="s">
        <v>81</v>
      </c>
      <c r="O83" s="176">
        <v>26501.953846153847</v>
      </c>
      <c r="P83" s="160"/>
      <c r="S83" s="160"/>
    </row>
    <row r="84" spans="6:19" s="155" customFormat="1" ht="12.75">
      <c r="F84" s="216"/>
      <c r="G84" s="96" t="s">
        <v>64</v>
      </c>
      <c r="H84" s="103" t="s">
        <v>286</v>
      </c>
      <c r="I84" s="58">
        <v>104344.92593267882</v>
      </c>
      <c r="K84" s="211"/>
      <c r="L84" s="214"/>
      <c r="M84" s="162" t="s">
        <v>138</v>
      </c>
      <c r="N84" s="134" t="s">
        <v>81</v>
      </c>
      <c r="O84" s="176">
        <v>27268.625076923076</v>
      </c>
      <c r="P84" s="160"/>
      <c r="S84" s="160"/>
    </row>
    <row r="85" spans="6:19" s="155" customFormat="1" ht="12.75">
      <c r="F85" s="216"/>
      <c r="G85" s="108" t="s">
        <v>65</v>
      </c>
      <c r="H85" s="114" t="s">
        <v>286</v>
      </c>
      <c r="I85" s="58">
        <v>116941.05</v>
      </c>
      <c r="K85" s="211"/>
      <c r="L85" s="214"/>
      <c r="M85" s="163" t="s">
        <v>139</v>
      </c>
      <c r="N85" s="156" t="s">
        <v>81</v>
      </c>
      <c r="O85" s="176">
        <v>30657.16786153846</v>
      </c>
      <c r="P85" s="160"/>
      <c r="S85" s="160"/>
    </row>
    <row r="86" spans="6:19" s="155" customFormat="1" ht="12.75">
      <c r="F86" s="216"/>
      <c r="G86" s="96" t="s">
        <v>23</v>
      </c>
      <c r="H86" s="96" t="s">
        <v>36</v>
      </c>
      <c r="I86" s="115" t="s">
        <v>283</v>
      </c>
      <c r="K86" s="211"/>
      <c r="L86" s="214"/>
      <c r="M86" s="165" t="s">
        <v>141</v>
      </c>
      <c r="N86" s="139" t="s">
        <v>81</v>
      </c>
      <c r="O86" s="176">
        <v>22442.67436153846</v>
      </c>
      <c r="P86" s="160"/>
      <c r="S86" s="160"/>
    </row>
    <row r="87" spans="6:19" s="155" customFormat="1" ht="12.75">
      <c r="F87" s="216"/>
      <c r="G87" s="96" t="s">
        <v>24</v>
      </c>
      <c r="H87" s="116" t="s">
        <v>286</v>
      </c>
      <c r="I87" s="58">
        <v>101171.7</v>
      </c>
      <c r="K87" s="211"/>
      <c r="L87" s="214"/>
      <c r="M87" s="162" t="s">
        <v>142</v>
      </c>
      <c r="N87" s="134" t="s">
        <v>81</v>
      </c>
      <c r="O87" s="176">
        <v>23119.76644615384</v>
      </c>
      <c r="P87" s="160"/>
      <c r="S87" s="160"/>
    </row>
    <row r="88" spans="6:19" s="155" customFormat="1" ht="12.75">
      <c r="F88" s="216"/>
      <c r="G88" s="96" t="s">
        <v>25</v>
      </c>
      <c r="H88" s="116" t="s">
        <v>286</v>
      </c>
      <c r="I88" s="58">
        <v>118887.75</v>
      </c>
      <c r="K88" s="211"/>
      <c r="L88" s="214"/>
      <c r="M88" s="162" t="s">
        <v>143</v>
      </c>
      <c r="N88" s="134" t="s">
        <v>81</v>
      </c>
      <c r="O88" s="176">
        <v>23712.60731538462</v>
      </c>
      <c r="P88" s="160"/>
      <c r="S88" s="160"/>
    </row>
    <row r="89" spans="6:19" s="155" customFormat="1" ht="12.75">
      <c r="F89" s="223"/>
      <c r="G89" s="96" t="s">
        <v>26</v>
      </c>
      <c r="H89" s="116" t="s">
        <v>286</v>
      </c>
      <c r="I89" s="58">
        <v>121813.7673233533</v>
      </c>
      <c r="K89" s="211"/>
      <c r="L89" s="214"/>
      <c r="M89" s="162" t="s">
        <v>144</v>
      </c>
      <c r="N89" s="134" t="s">
        <v>81</v>
      </c>
      <c r="O89" s="176">
        <v>24733.03846153846</v>
      </c>
      <c r="P89" s="160"/>
      <c r="S89" s="160"/>
    </row>
    <row r="90" spans="6:19" s="155" customFormat="1" ht="12.75">
      <c r="F90" s="222" t="s">
        <v>183</v>
      </c>
      <c r="G90" s="117" t="s">
        <v>324</v>
      </c>
      <c r="H90" s="78" t="s">
        <v>67</v>
      </c>
      <c r="I90" s="112">
        <v>10800</v>
      </c>
      <c r="K90" s="211"/>
      <c r="L90" s="214"/>
      <c r="M90" s="162" t="s">
        <v>145</v>
      </c>
      <c r="N90" s="134" t="s">
        <v>81</v>
      </c>
      <c r="O90" s="176">
        <v>25914.44090769231</v>
      </c>
      <c r="P90" s="160"/>
      <c r="S90" s="160"/>
    </row>
    <row r="91" spans="6:19" s="155" customFormat="1" ht="12.75">
      <c r="F91" s="216"/>
      <c r="G91" s="118" t="s">
        <v>325</v>
      </c>
      <c r="H91" s="80" t="s">
        <v>67</v>
      </c>
      <c r="I91" s="112">
        <v>10854</v>
      </c>
      <c r="K91" s="212"/>
      <c r="L91" s="215"/>
      <c r="M91" s="167" t="s">
        <v>146</v>
      </c>
      <c r="N91" s="159" t="s">
        <v>81</v>
      </c>
      <c r="O91" s="176">
        <v>29301.956238461542</v>
      </c>
      <c r="P91" s="160"/>
      <c r="S91" s="160"/>
    </row>
    <row r="92" spans="6:19" s="155" customFormat="1" ht="12.75" customHeight="1">
      <c r="F92" s="216"/>
      <c r="G92" s="118" t="s">
        <v>326</v>
      </c>
      <c r="H92" s="80" t="s">
        <v>67</v>
      </c>
      <c r="I92" s="58">
        <v>12953.25</v>
      </c>
      <c r="K92" s="210" t="s">
        <v>684</v>
      </c>
      <c r="L92" s="213"/>
      <c r="M92" s="131" t="s">
        <v>362</v>
      </c>
      <c r="N92" s="131" t="s">
        <v>81</v>
      </c>
      <c r="O92" s="176">
        <v>22913.28</v>
      </c>
      <c r="P92" s="160"/>
      <c r="S92" s="160"/>
    </row>
    <row r="93" spans="6:19" s="155" customFormat="1" ht="12.75">
      <c r="F93" s="216"/>
      <c r="G93" s="118" t="s">
        <v>327</v>
      </c>
      <c r="H93" s="80" t="s">
        <v>72</v>
      </c>
      <c r="I93" s="58">
        <v>16062.03</v>
      </c>
      <c r="K93" s="211"/>
      <c r="L93" s="214"/>
      <c r="M93" s="131" t="s">
        <v>363</v>
      </c>
      <c r="N93" s="131" t="s">
        <v>81</v>
      </c>
      <c r="O93" s="176">
        <v>25942.68</v>
      </c>
      <c r="P93" s="160"/>
      <c r="S93" s="160"/>
    </row>
    <row r="94" spans="6:19" s="155" customFormat="1" ht="12.75">
      <c r="F94" s="223"/>
      <c r="G94" s="119" t="s">
        <v>328</v>
      </c>
      <c r="H94" s="85" t="s">
        <v>72</v>
      </c>
      <c r="I94" s="58">
        <v>19470.78</v>
      </c>
      <c r="K94" s="211"/>
      <c r="L94" s="214"/>
      <c r="M94" s="131" t="s">
        <v>364</v>
      </c>
      <c r="N94" s="131" t="s">
        <v>81</v>
      </c>
      <c r="O94" s="176">
        <v>27870.48</v>
      </c>
      <c r="P94" s="160"/>
      <c r="S94" s="160"/>
    </row>
    <row r="95" spans="6:19" s="155" customFormat="1" ht="12.75">
      <c r="F95" s="222" t="s">
        <v>627</v>
      </c>
      <c r="G95" s="106" t="s">
        <v>30</v>
      </c>
      <c r="H95" s="78" t="s">
        <v>28</v>
      </c>
      <c r="I95" s="58">
        <v>11698.83</v>
      </c>
      <c r="K95" s="211"/>
      <c r="L95" s="214"/>
      <c r="M95" s="131" t="s">
        <v>365</v>
      </c>
      <c r="N95" s="131" t="s">
        <v>81</v>
      </c>
      <c r="O95" s="176">
        <v>29137.32</v>
      </c>
      <c r="P95" s="160"/>
      <c r="S95" s="160"/>
    </row>
    <row r="96" spans="6:19" s="155" customFormat="1" ht="12.75">
      <c r="F96" s="216"/>
      <c r="G96" s="108" t="s">
        <v>31</v>
      </c>
      <c r="H96" s="85" t="s">
        <v>28</v>
      </c>
      <c r="I96" s="58">
        <v>12080.61</v>
      </c>
      <c r="K96" s="211"/>
      <c r="L96" s="214"/>
      <c r="M96" s="131" t="s">
        <v>366</v>
      </c>
      <c r="N96" s="131" t="s">
        <v>81</v>
      </c>
      <c r="O96" s="176">
        <v>329581.95652173914</v>
      </c>
      <c r="P96" s="160"/>
      <c r="S96" s="160"/>
    </row>
    <row r="97" spans="6:19" s="155" customFormat="1" ht="12.75">
      <c r="F97" s="216"/>
      <c r="G97" s="96" t="s">
        <v>27</v>
      </c>
      <c r="H97" s="96" t="s">
        <v>28</v>
      </c>
      <c r="I97" s="58">
        <v>12789.63</v>
      </c>
      <c r="K97" s="212"/>
      <c r="L97" s="215"/>
      <c r="M97" s="131" t="s">
        <v>367</v>
      </c>
      <c r="N97" s="131" t="s">
        <v>81</v>
      </c>
      <c r="O97" s="176">
        <v>162628.04347826086</v>
      </c>
      <c r="P97" s="160"/>
      <c r="S97" s="160"/>
    </row>
    <row r="98" spans="6:19" s="155" customFormat="1" ht="12.75">
      <c r="F98" s="223"/>
      <c r="G98" s="96" t="s">
        <v>29</v>
      </c>
      <c r="H98" s="96" t="s">
        <v>28</v>
      </c>
      <c r="I98" s="58">
        <v>13662.27</v>
      </c>
      <c r="K98" s="216" t="s">
        <v>683</v>
      </c>
      <c r="L98" s="218" t="s">
        <v>685</v>
      </c>
      <c r="M98" s="172" t="s">
        <v>173</v>
      </c>
      <c r="N98" s="151" t="s">
        <v>147</v>
      </c>
      <c r="O98" s="176">
        <v>221740.4025</v>
      </c>
      <c r="P98" s="160"/>
      <c r="S98" s="160"/>
    </row>
    <row r="99" spans="6:19" s="155" customFormat="1" ht="12.75">
      <c r="F99" s="222" t="s">
        <v>628</v>
      </c>
      <c r="G99" s="77" t="s">
        <v>306</v>
      </c>
      <c r="H99" s="78" t="s">
        <v>164</v>
      </c>
      <c r="I99" s="58">
        <v>11957.3496</v>
      </c>
      <c r="K99" s="216"/>
      <c r="L99" s="219"/>
      <c r="M99" s="172" t="s">
        <v>174</v>
      </c>
      <c r="N99" s="151" t="s">
        <v>147</v>
      </c>
      <c r="O99" s="176">
        <v>246690.79875</v>
      </c>
      <c r="P99" s="160"/>
      <c r="S99" s="160"/>
    </row>
    <row r="100" spans="6:19" s="155" customFormat="1" ht="12.75">
      <c r="F100" s="216"/>
      <c r="G100" s="79" t="s">
        <v>307</v>
      </c>
      <c r="H100" s="80" t="s">
        <v>164</v>
      </c>
      <c r="I100" s="58">
        <v>13499</v>
      </c>
      <c r="K100" s="216"/>
      <c r="L100" s="219"/>
      <c r="M100" s="172" t="s">
        <v>175</v>
      </c>
      <c r="N100" s="151" t="s">
        <v>147</v>
      </c>
      <c r="O100" s="176">
        <v>286879.05</v>
      </c>
      <c r="P100" s="160"/>
      <c r="S100" s="160"/>
    </row>
    <row r="101" spans="6:19" s="155" customFormat="1" ht="12.75">
      <c r="F101" s="216"/>
      <c r="G101" s="79" t="s">
        <v>308</v>
      </c>
      <c r="H101" s="80" t="s">
        <v>303</v>
      </c>
      <c r="I101" s="58">
        <v>19361.7</v>
      </c>
      <c r="K101" s="216"/>
      <c r="L101" s="219"/>
      <c r="M101" s="172" t="s">
        <v>176</v>
      </c>
      <c r="N101" s="151" t="s">
        <v>147</v>
      </c>
      <c r="O101" s="176">
        <v>318255.58125</v>
      </c>
      <c r="P101" s="160"/>
      <c r="S101" s="160"/>
    </row>
    <row r="102" spans="6:19" s="155" customFormat="1" ht="12.75">
      <c r="F102" s="223"/>
      <c r="G102" s="84" t="s">
        <v>309</v>
      </c>
      <c r="H102" s="85" t="s">
        <v>303</v>
      </c>
      <c r="I102" s="58">
        <v>20097.99</v>
      </c>
      <c r="K102" s="216"/>
      <c r="L102" s="219"/>
      <c r="M102" s="173" t="s">
        <v>171</v>
      </c>
      <c r="N102" s="152" t="s">
        <v>147</v>
      </c>
      <c r="O102" s="176">
        <v>365448.37499999994</v>
      </c>
      <c r="P102" s="160"/>
      <c r="S102" s="160"/>
    </row>
    <row r="103" spans="6:19" s="155" customFormat="1" ht="12.75">
      <c r="F103" s="222" t="s">
        <v>629</v>
      </c>
      <c r="G103" s="106" t="s">
        <v>32</v>
      </c>
      <c r="H103" s="78" t="s">
        <v>329</v>
      </c>
      <c r="I103" s="58">
        <v>12544.2</v>
      </c>
      <c r="K103" s="216"/>
      <c r="L103" s="219"/>
      <c r="M103" s="173" t="s">
        <v>172</v>
      </c>
      <c r="N103" s="152" t="s">
        <v>147</v>
      </c>
      <c r="O103" s="176">
        <v>492061.5</v>
      </c>
      <c r="P103" s="160"/>
      <c r="S103" s="160"/>
    </row>
    <row r="104" spans="6:19" s="155" customFormat="1" ht="12.75">
      <c r="F104" s="216"/>
      <c r="G104" s="108" t="s">
        <v>68</v>
      </c>
      <c r="H104" s="85" t="s">
        <v>329</v>
      </c>
      <c r="I104" s="58">
        <v>14125.86</v>
      </c>
      <c r="K104" s="216"/>
      <c r="L104" s="220"/>
      <c r="M104" s="174" t="s">
        <v>177</v>
      </c>
      <c r="N104" s="152" t="s">
        <v>147</v>
      </c>
      <c r="O104" s="176">
        <v>525105.45</v>
      </c>
      <c r="P104" s="160"/>
      <c r="S104" s="160"/>
    </row>
    <row r="105" spans="6:19" s="155" customFormat="1" ht="12.75">
      <c r="F105" s="216"/>
      <c r="G105" s="96" t="s">
        <v>33</v>
      </c>
      <c r="H105" s="96" t="s">
        <v>34</v>
      </c>
      <c r="I105" s="58">
        <v>12578.415743604099</v>
      </c>
      <c r="K105" s="216"/>
      <c r="L105" s="218" t="s">
        <v>684</v>
      </c>
      <c r="M105" s="153" t="s">
        <v>368</v>
      </c>
      <c r="N105" s="153" t="s">
        <v>147</v>
      </c>
      <c r="O105" s="176">
        <v>190696.74615</v>
      </c>
      <c r="P105" s="160"/>
      <c r="S105" s="160"/>
    </row>
    <row r="106" spans="6:19" s="155" customFormat="1" ht="12.75">
      <c r="F106" s="216"/>
      <c r="G106" s="96" t="s">
        <v>35</v>
      </c>
      <c r="H106" s="96" t="s">
        <v>34</v>
      </c>
      <c r="I106" s="58">
        <v>12971.450219560535</v>
      </c>
      <c r="K106" s="216"/>
      <c r="L106" s="219"/>
      <c r="M106" s="153" t="s">
        <v>369</v>
      </c>
      <c r="N106" s="153" t="s">
        <v>147</v>
      </c>
      <c r="O106" s="176">
        <v>212154.08692499998</v>
      </c>
      <c r="P106" s="160"/>
      <c r="S106" s="160"/>
    </row>
    <row r="107" spans="6:19" s="155" customFormat="1" ht="12.75">
      <c r="F107" s="216"/>
      <c r="G107" s="79" t="s">
        <v>295</v>
      </c>
      <c r="H107" s="111" t="s">
        <v>290</v>
      </c>
      <c r="I107" s="58">
        <v>13853.16</v>
      </c>
      <c r="K107" s="216"/>
      <c r="L107" s="220"/>
      <c r="M107" s="153" t="s">
        <v>370</v>
      </c>
      <c r="N107" s="153" t="s">
        <v>147</v>
      </c>
      <c r="O107" s="176">
        <v>246715.98299999998</v>
      </c>
      <c r="P107" s="160"/>
      <c r="S107" s="160"/>
    </row>
    <row r="108" spans="6:19" s="155" customFormat="1" ht="12.75">
      <c r="F108" s="216"/>
      <c r="G108" s="79" t="s">
        <v>296</v>
      </c>
      <c r="H108" s="111" t="s">
        <v>290</v>
      </c>
      <c r="I108" s="58">
        <v>14998.5</v>
      </c>
      <c r="K108" s="216"/>
      <c r="L108" s="218" t="s">
        <v>686</v>
      </c>
      <c r="M108" s="132" t="s">
        <v>371</v>
      </c>
      <c r="N108" s="132" t="s">
        <v>147</v>
      </c>
      <c r="O108" s="176">
        <v>301747.0286249999</v>
      </c>
      <c r="P108" s="160"/>
      <c r="S108" s="160"/>
    </row>
    <row r="109" spans="6:19" s="155" customFormat="1" ht="12.75">
      <c r="F109" s="216"/>
      <c r="G109" s="79" t="s">
        <v>297</v>
      </c>
      <c r="H109" s="111" t="s">
        <v>291</v>
      </c>
      <c r="I109" s="58">
        <v>15680</v>
      </c>
      <c r="K109" s="216"/>
      <c r="L109" s="219"/>
      <c r="M109" s="132" t="s">
        <v>372</v>
      </c>
      <c r="N109" s="132" t="s">
        <v>147</v>
      </c>
      <c r="O109" s="176">
        <v>318793.86</v>
      </c>
      <c r="P109" s="160"/>
      <c r="S109" s="160"/>
    </row>
    <row r="110" spans="6:19" s="155" customFormat="1" ht="12.75">
      <c r="F110" s="223"/>
      <c r="G110" s="84" t="s">
        <v>298</v>
      </c>
      <c r="H110" s="85" t="s">
        <v>292</v>
      </c>
      <c r="I110" s="58">
        <v>17943.66</v>
      </c>
      <c r="K110" s="216"/>
      <c r="L110" s="219"/>
      <c r="M110" s="132" t="s">
        <v>373</v>
      </c>
      <c r="N110" s="132" t="s">
        <v>147</v>
      </c>
      <c r="O110" s="176">
        <v>363132.1903846153</v>
      </c>
      <c r="P110" s="160"/>
      <c r="S110" s="160"/>
    </row>
    <row r="111" spans="6:19" s="155" customFormat="1" ht="12.75">
      <c r="F111" s="222" t="s">
        <v>635</v>
      </c>
      <c r="G111" s="120" t="s">
        <v>632</v>
      </c>
      <c r="H111" s="78" t="s">
        <v>152</v>
      </c>
      <c r="I111" s="112">
        <v>15363</v>
      </c>
      <c r="K111" s="216"/>
      <c r="L111" s="219"/>
      <c r="M111" s="132" t="s">
        <v>374</v>
      </c>
      <c r="N111" s="132" t="s">
        <v>147</v>
      </c>
      <c r="O111" s="176">
        <v>370852.4509615385</v>
      </c>
      <c r="P111" s="160"/>
      <c r="S111" s="160"/>
    </row>
    <row r="112" spans="6:19" s="155" customFormat="1" ht="12.75">
      <c r="F112" s="216"/>
      <c r="G112" s="121" t="s">
        <v>631</v>
      </c>
      <c r="H112" s="80" t="s">
        <v>153</v>
      </c>
      <c r="I112" s="112">
        <v>17037</v>
      </c>
      <c r="K112" s="216"/>
      <c r="L112" s="219"/>
      <c r="M112" s="132" t="s">
        <v>375</v>
      </c>
      <c r="N112" s="132" t="s">
        <v>147</v>
      </c>
      <c r="O112" s="176">
        <v>597349.1002499999</v>
      </c>
      <c r="P112" s="160"/>
      <c r="S112" s="160"/>
    </row>
    <row r="113" spans="6:19" s="155" customFormat="1" ht="12.75">
      <c r="F113" s="216"/>
      <c r="G113" s="121" t="s">
        <v>633</v>
      </c>
      <c r="H113" s="80" t="s">
        <v>153</v>
      </c>
      <c r="I113" s="112">
        <v>19197</v>
      </c>
      <c r="K113" s="216"/>
      <c r="L113" s="219"/>
      <c r="M113" s="132" t="s">
        <v>376</v>
      </c>
      <c r="N113" s="132" t="s">
        <v>147</v>
      </c>
      <c r="O113" s="176">
        <v>554082.2819999999</v>
      </c>
      <c r="P113" s="160"/>
      <c r="S113" s="160"/>
    </row>
    <row r="114" spans="6:19" s="155" customFormat="1" ht="12.75">
      <c r="F114" s="216"/>
      <c r="G114" s="122" t="s">
        <v>634</v>
      </c>
      <c r="H114" s="85" t="s">
        <v>630</v>
      </c>
      <c r="I114" s="112">
        <v>20196</v>
      </c>
      <c r="K114" s="216"/>
      <c r="L114" s="220"/>
      <c r="M114" s="132" t="s">
        <v>377</v>
      </c>
      <c r="N114" s="132" t="s">
        <v>147</v>
      </c>
      <c r="O114" s="176">
        <v>591938.6515874999</v>
      </c>
      <c r="P114" s="160"/>
      <c r="S114" s="160"/>
    </row>
    <row r="115" spans="6:19" s="155" customFormat="1" ht="12.75">
      <c r="F115" s="216"/>
      <c r="G115" s="77" t="s">
        <v>301</v>
      </c>
      <c r="H115" s="78" t="s">
        <v>299</v>
      </c>
      <c r="I115" s="58">
        <v>17589</v>
      </c>
      <c r="K115" s="216"/>
      <c r="L115" s="218" t="s">
        <v>687</v>
      </c>
      <c r="M115" s="132" t="s">
        <v>378</v>
      </c>
      <c r="N115" s="132" t="s">
        <v>147</v>
      </c>
      <c r="O115" s="176">
        <v>110976.75</v>
      </c>
      <c r="P115" s="160"/>
      <c r="S115" s="160"/>
    </row>
    <row r="116" spans="6:19" s="155" customFormat="1" ht="12.75">
      <c r="F116" s="223"/>
      <c r="G116" s="84" t="s">
        <v>302</v>
      </c>
      <c r="H116" s="85" t="s">
        <v>299</v>
      </c>
      <c r="I116" s="58">
        <v>17834.58</v>
      </c>
      <c r="K116" s="216"/>
      <c r="L116" s="219"/>
      <c r="M116" s="132" t="s">
        <v>379</v>
      </c>
      <c r="N116" s="132" t="s">
        <v>147</v>
      </c>
      <c r="O116" s="176">
        <v>121963.72499999999</v>
      </c>
      <c r="P116" s="160"/>
      <c r="S116" s="160"/>
    </row>
    <row r="117" spans="6:19" s="155" customFormat="1" ht="12.75">
      <c r="F117" s="222" t="s">
        <v>636</v>
      </c>
      <c r="G117" s="77" t="s">
        <v>319</v>
      </c>
      <c r="H117" s="123" t="s">
        <v>67</v>
      </c>
      <c r="I117" s="58">
        <v>9162.72</v>
      </c>
      <c r="K117" s="216"/>
      <c r="L117" s="219"/>
      <c r="M117" s="132" t="s">
        <v>380</v>
      </c>
      <c r="N117" s="132" t="s">
        <v>147</v>
      </c>
      <c r="O117" s="176">
        <v>130570.65</v>
      </c>
      <c r="P117" s="160"/>
      <c r="S117" s="160"/>
    </row>
    <row r="118" spans="6:19" s="155" customFormat="1" ht="12.75">
      <c r="F118" s="216"/>
      <c r="G118" s="79" t="s">
        <v>320</v>
      </c>
      <c r="H118" s="103" t="s">
        <v>67</v>
      </c>
      <c r="I118" s="58">
        <v>9025.801391489364</v>
      </c>
      <c r="K118" s="216"/>
      <c r="L118" s="219"/>
      <c r="M118" s="132" t="s">
        <v>381</v>
      </c>
      <c r="N118" s="132" t="s">
        <v>147</v>
      </c>
      <c r="O118" s="176">
        <v>110976.75</v>
      </c>
      <c r="P118" s="160"/>
      <c r="S118" s="160"/>
    </row>
    <row r="119" spans="6:19" s="155" customFormat="1" ht="12.75">
      <c r="F119" s="216"/>
      <c r="G119" s="79" t="s">
        <v>321</v>
      </c>
      <c r="H119" s="103" t="s">
        <v>67</v>
      </c>
      <c r="I119" s="58">
        <v>9244.53</v>
      </c>
      <c r="K119" s="216"/>
      <c r="L119" s="219"/>
      <c r="M119" s="132" t="s">
        <v>382</v>
      </c>
      <c r="N119" s="132" t="s">
        <v>147</v>
      </c>
      <c r="O119" s="176">
        <v>121963.72499999999</v>
      </c>
      <c r="P119" s="160"/>
      <c r="S119" s="160"/>
    </row>
    <row r="120" spans="6:19" s="155" customFormat="1" ht="12.75">
      <c r="F120" s="216"/>
      <c r="G120" s="79" t="s">
        <v>322</v>
      </c>
      <c r="H120" s="124" t="s">
        <v>72</v>
      </c>
      <c r="I120" s="58">
        <v>12489.66</v>
      </c>
      <c r="K120" s="216"/>
      <c r="L120" s="220"/>
      <c r="M120" s="132" t="s">
        <v>383</v>
      </c>
      <c r="N120" s="132" t="s">
        <v>147</v>
      </c>
      <c r="O120" s="176">
        <v>130570.65</v>
      </c>
      <c r="P120" s="160"/>
      <c r="S120" s="160"/>
    </row>
    <row r="121" spans="6:19" s="155" customFormat="1" ht="12.75">
      <c r="F121" s="223"/>
      <c r="G121" s="84" t="s">
        <v>323</v>
      </c>
      <c r="H121" s="125" t="s">
        <v>72</v>
      </c>
      <c r="I121" s="58">
        <v>13934.97</v>
      </c>
      <c r="K121" s="216"/>
      <c r="L121" s="218" t="s">
        <v>688</v>
      </c>
      <c r="M121" s="175" t="s">
        <v>148</v>
      </c>
      <c r="N121" s="154" t="s">
        <v>147</v>
      </c>
      <c r="O121" s="176">
        <v>194112.45</v>
      </c>
      <c r="P121" s="160"/>
      <c r="S121" s="160"/>
    </row>
    <row r="122" spans="6:19" s="155" customFormat="1" ht="12.75">
      <c r="F122" s="222" t="s">
        <v>637</v>
      </c>
      <c r="G122" s="77" t="s">
        <v>313</v>
      </c>
      <c r="H122" s="126" t="s">
        <v>284</v>
      </c>
      <c r="I122" s="58">
        <v>5999.4</v>
      </c>
      <c r="K122" s="216"/>
      <c r="L122" s="219"/>
      <c r="M122" s="172" t="s">
        <v>149</v>
      </c>
      <c r="N122" s="150" t="s">
        <v>147</v>
      </c>
      <c r="O122" s="176">
        <v>194112.45</v>
      </c>
      <c r="P122" s="160"/>
      <c r="S122" s="160"/>
    </row>
    <row r="123" spans="6:19" s="155" customFormat="1" ht="12.75">
      <c r="F123" s="216"/>
      <c r="G123" s="79" t="s">
        <v>314</v>
      </c>
      <c r="H123" s="127" t="s">
        <v>284</v>
      </c>
      <c r="I123" s="58">
        <v>6408.45</v>
      </c>
      <c r="K123" s="216"/>
      <c r="L123" s="219"/>
      <c r="M123" s="172" t="s">
        <v>150</v>
      </c>
      <c r="N123" s="150" t="s">
        <v>147</v>
      </c>
      <c r="O123" s="176">
        <v>236731.95</v>
      </c>
      <c r="P123" s="160"/>
      <c r="S123" s="160"/>
    </row>
    <row r="124" spans="6:19" s="155" customFormat="1" ht="13.5" thickBot="1">
      <c r="F124" s="216"/>
      <c r="G124" s="79" t="s">
        <v>315</v>
      </c>
      <c r="H124" s="127" t="s">
        <v>67</v>
      </c>
      <c r="I124" s="58">
        <v>8562.78</v>
      </c>
      <c r="K124" s="217"/>
      <c r="L124" s="221"/>
      <c r="M124" s="178" t="s">
        <v>151</v>
      </c>
      <c r="N124" s="179" t="s">
        <v>147</v>
      </c>
      <c r="O124" s="180">
        <v>236731.95</v>
      </c>
      <c r="P124" s="160"/>
      <c r="S124" s="160"/>
    </row>
    <row r="125" spans="6:19" s="155" customFormat="1" ht="12.75">
      <c r="F125" s="216"/>
      <c r="G125" s="79" t="s">
        <v>316</v>
      </c>
      <c r="H125" s="127" t="s">
        <v>67</v>
      </c>
      <c r="I125" s="58">
        <v>8862.75</v>
      </c>
      <c r="N125" s="160"/>
      <c r="O125" s="160"/>
      <c r="P125" s="160"/>
      <c r="S125" s="160"/>
    </row>
    <row r="126" spans="6:19" s="155" customFormat="1" ht="12.75">
      <c r="F126" s="216"/>
      <c r="G126" s="79" t="s">
        <v>317</v>
      </c>
      <c r="H126" s="127" t="s">
        <v>72</v>
      </c>
      <c r="I126" s="58">
        <v>9162.72</v>
      </c>
      <c r="N126" s="160"/>
      <c r="O126" s="160"/>
      <c r="P126" s="160"/>
      <c r="S126" s="160"/>
    </row>
    <row r="127" spans="6:19" s="155" customFormat="1" ht="13.5" thickBot="1">
      <c r="F127" s="217"/>
      <c r="G127" s="128" t="s">
        <v>318</v>
      </c>
      <c r="H127" s="129" t="s">
        <v>72</v>
      </c>
      <c r="I127" s="130">
        <v>9735.39</v>
      </c>
      <c r="N127" s="160"/>
      <c r="O127" s="160"/>
      <c r="P127" s="160"/>
      <c r="S127" s="160"/>
    </row>
    <row r="128" spans="14:19" s="155" customFormat="1" ht="12.75">
      <c r="N128" s="160"/>
      <c r="O128" s="160"/>
      <c r="P128" s="160"/>
      <c r="S128" s="160"/>
    </row>
    <row r="129" spans="14:19" s="155" customFormat="1" ht="12.75">
      <c r="N129" s="160"/>
      <c r="O129" s="160"/>
      <c r="P129" s="160"/>
      <c r="S129" s="160"/>
    </row>
    <row r="130" spans="14:19" s="155" customFormat="1" ht="12.75">
      <c r="N130" s="160"/>
      <c r="O130" s="160"/>
      <c r="P130" s="160"/>
      <c r="S130" s="160"/>
    </row>
    <row r="131" spans="14:19" s="155" customFormat="1" ht="12.75">
      <c r="N131" s="160"/>
      <c r="O131" s="160"/>
      <c r="P131" s="160"/>
      <c r="S131" s="160"/>
    </row>
    <row r="132" spans="14:19" s="155" customFormat="1" ht="12.75">
      <c r="N132" s="160"/>
      <c r="O132" s="160"/>
      <c r="P132" s="160"/>
      <c r="S132" s="160"/>
    </row>
    <row r="133" spans="14:19" s="155" customFormat="1" ht="12.75">
      <c r="N133" s="160"/>
      <c r="O133" s="160"/>
      <c r="P133" s="160"/>
      <c r="S133" s="160"/>
    </row>
    <row r="134" spans="14:19" s="155" customFormat="1" ht="12.75">
      <c r="N134" s="160"/>
      <c r="O134" s="160"/>
      <c r="P134" s="160"/>
      <c r="S134" s="160"/>
    </row>
    <row r="135" spans="14:19" s="155" customFormat="1" ht="12.75">
      <c r="N135" s="160"/>
      <c r="O135" s="160"/>
      <c r="P135" s="160"/>
      <c r="S135" s="160"/>
    </row>
    <row r="136" spans="14:19" s="155" customFormat="1" ht="12.75">
      <c r="N136" s="160"/>
      <c r="O136" s="160"/>
      <c r="P136" s="160"/>
      <c r="S136" s="160"/>
    </row>
    <row r="137" spans="14:19" s="155" customFormat="1" ht="12.75">
      <c r="N137" s="160"/>
      <c r="O137" s="160"/>
      <c r="P137" s="160"/>
      <c r="S137" s="160"/>
    </row>
    <row r="138" spans="14:19" s="155" customFormat="1" ht="12.75">
      <c r="N138" s="160"/>
      <c r="O138" s="160"/>
      <c r="P138" s="160"/>
      <c r="S138" s="160"/>
    </row>
    <row r="139" spans="14:19" s="155" customFormat="1" ht="12.75">
      <c r="N139" s="160"/>
      <c r="O139" s="160"/>
      <c r="P139" s="160"/>
      <c r="S139" s="160"/>
    </row>
    <row r="140" spans="14:19" s="155" customFormat="1" ht="12.75">
      <c r="N140" s="160"/>
      <c r="O140" s="160"/>
      <c r="P140" s="160"/>
      <c r="S140" s="160"/>
    </row>
    <row r="141" spans="14:19" s="155" customFormat="1" ht="12.75">
      <c r="N141" s="160"/>
      <c r="O141" s="160"/>
      <c r="P141" s="160"/>
      <c r="S141" s="160"/>
    </row>
    <row r="142" spans="14:19" s="155" customFormat="1" ht="12.75">
      <c r="N142" s="160"/>
      <c r="O142" s="160"/>
      <c r="P142" s="160"/>
      <c r="S142" s="160"/>
    </row>
    <row r="143" spans="14:19" s="155" customFormat="1" ht="12.75">
      <c r="N143" s="160"/>
      <c r="O143" s="160"/>
      <c r="P143" s="160"/>
      <c r="S143" s="160"/>
    </row>
    <row r="144" spans="14:19" s="155" customFormat="1" ht="12.75">
      <c r="N144" s="160"/>
      <c r="O144" s="160"/>
      <c r="P144" s="160"/>
      <c r="S144" s="160"/>
    </row>
    <row r="145" spans="14:19" s="155" customFormat="1" ht="12.75">
      <c r="N145" s="160"/>
      <c r="O145" s="160"/>
      <c r="P145" s="160"/>
      <c r="S145" s="160"/>
    </row>
    <row r="146" spans="14:19" s="155" customFormat="1" ht="12.75">
      <c r="N146" s="160"/>
      <c r="O146" s="160"/>
      <c r="P146" s="160"/>
      <c r="S146" s="160"/>
    </row>
    <row r="147" spans="14:19" s="155" customFormat="1" ht="12.75">
      <c r="N147" s="160"/>
      <c r="O147" s="160"/>
      <c r="P147" s="160"/>
      <c r="S147" s="160"/>
    </row>
    <row r="148" spans="14:19" s="155" customFormat="1" ht="12.75">
      <c r="N148" s="160"/>
      <c r="O148" s="160"/>
      <c r="P148" s="160"/>
      <c r="S148" s="160"/>
    </row>
    <row r="149" spans="14:19" s="155" customFormat="1" ht="12.75">
      <c r="N149" s="160"/>
      <c r="O149" s="160"/>
      <c r="P149" s="160"/>
      <c r="S149" s="160"/>
    </row>
    <row r="150" spans="14:19" s="155" customFormat="1" ht="12.75">
      <c r="N150" s="160"/>
      <c r="O150" s="160"/>
      <c r="P150" s="160"/>
      <c r="S150" s="160"/>
    </row>
    <row r="151" spans="14:19" s="155" customFormat="1" ht="12.75">
      <c r="N151" s="160"/>
      <c r="O151" s="160"/>
      <c r="P151" s="160"/>
      <c r="S151" s="160"/>
    </row>
    <row r="152" spans="14:19" s="155" customFormat="1" ht="12.75">
      <c r="N152" s="160"/>
      <c r="O152" s="160"/>
      <c r="P152" s="160"/>
      <c r="S152" s="160"/>
    </row>
    <row r="153" spans="14:19" s="155" customFormat="1" ht="12.75">
      <c r="N153" s="160"/>
      <c r="O153" s="160"/>
      <c r="P153" s="160"/>
      <c r="S153" s="160"/>
    </row>
    <row r="154" spans="14:19" s="155" customFormat="1" ht="12.75">
      <c r="N154" s="160"/>
      <c r="O154" s="160"/>
      <c r="P154" s="160"/>
      <c r="S154" s="160"/>
    </row>
    <row r="155" spans="14:19" s="155" customFormat="1" ht="12.75">
      <c r="N155" s="160"/>
      <c r="O155" s="160"/>
      <c r="P155" s="160"/>
      <c r="S155" s="160"/>
    </row>
    <row r="156" spans="14:19" s="155" customFormat="1" ht="12.75">
      <c r="N156" s="160"/>
      <c r="O156" s="160"/>
      <c r="P156" s="160"/>
      <c r="S156" s="160"/>
    </row>
    <row r="157" spans="14:19" s="155" customFormat="1" ht="12.75">
      <c r="N157" s="160"/>
      <c r="O157" s="160"/>
      <c r="P157" s="160"/>
      <c r="S157" s="160"/>
    </row>
    <row r="158" spans="14:19" s="155" customFormat="1" ht="12.75">
      <c r="N158" s="160"/>
      <c r="O158" s="160"/>
      <c r="P158" s="160"/>
      <c r="S158" s="160"/>
    </row>
    <row r="159" spans="14:19" s="155" customFormat="1" ht="12.75">
      <c r="N159" s="160"/>
      <c r="O159" s="160"/>
      <c r="P159" s="160"/>
      <c r="S159" s="160"/>
    </row>
    <row r="160" spans="14:19" s="155" customFormat="1" ht="12.75">
      <c r="N160" s="160"/>
      <c r="O160" s="160"/>
      <c r="P160" s="160"/>
      <c r="S160" s="160"/>
    </row>
    <row r="161" spans="14:19" s="155" customFormat="1" ht="12.75">
      <c r="N161" s="160"/>
      <c r="O161" s="160"/>
      <c r="P161" s="160"/>
      <c r="S161" s="160"/>
    </row>
    <row r="162" spans="14:19" s="155" customFormat="1" ht="12.75">
      <c r="N162" s="160"/>
      <c r="O162" s="160"/>
      <c r="P162" s="160"/>
      <c r="S162" s="160"/>
    </row>
    <row r="163" spans="14:19" s="155" customFormat="1" ht="12.75">
      <c r="N163" s="160"/>
      <c r="O163" s="160"/>
      <c r="P163" s="160"/>
      <c r="S163" s="160"/>
    </row>
    <row r="164" spans="14:19" s="155" customFormat="1" ht="12.75">
      <c r="N164" s="160"/>
      <c r="O164" s="160"/>
      <c r="P164" s="160"/>
      <c r="S164" s="160"/>
    </row>
    <row r="165" spans="14:19" s="155" customFormat="1" ht="12.75">
      <c r="N165" s="160"/>
      <c r="O165" s="160"/>
      <c r="P165" s="160"/>
      <c r="S165" s="160"/>
    </row>
    <row r="166" spans="14:19" s="155" customFormat="1" ht="12.75">
      <c r="N166" s="160"/>
      <c r="O166" s="160"/>
      <c r="P166" s="160"/>
      <c r="S166" s="160"/>
    </row>
    <row r="167" spans="14:19" s="155" customFormat="1" ht="12.75">
      <c r="N167" s="160"/>
      <c r="O167" s="160"/>
      <c r="P167" s="160"/>
      <c r="S167" s="160"/>
    </row>
    <row r="168" spans="14:19" s="155" customFormat="1" ht="12.75">
      <c r="N168" s="160"/>
      <c r="O168" s="160"/>
      <c r="P168" s="160"/>
      <c r="S168" s="160"/>
    </row>
    <row r="169" spans="14:19" s="155" customFormat="1" ht="12.75">
      <c r="N169" s="160"/>
      <c r="O169" s="160"/>
      <c r="P169" s="160"/>
      <c r="S169" s="160"/>
    </row>
    <row r="170" spans="14:19" s="155" customFormat="1" ht="12.75">
      <c r="N170" s="160"/>
      <c r="O170" s="160"/>
      <c r="P170" s="160"/>
      <c r="S170" s="160"/>
    </row>
    <row r="171" spans="14:19" s="155" customFormat="1" ht="12.75">
      <c r="N171" s="160"/>
      <c r="O171" s="160"/>
      <c r="P171" s="160"/>
      <c r="S171" s="160"/>
    </row>
    <row r="172" spans="14:19" s="155" customFormat="1" ht="12.75">
      <c r="N172" s="160"/>
      <c r="O172" s="160"/>
      <c r="P172" s="160"/>
      <c r="S172" s="160"/>
    </row>
    <row r="173" spans="14:19" s="155" customFormat="1" ht="12.75">
      <c r="N173" s="160"/>
      <c r="O173" s="160"/>
      <c r="P173" s="160"/>
      <c r="S173" s="160"/>
    </row>
    <row r="174" spans="14:19" s="155" customFormat="1" ht="12.75">
      <c r="N174" s="160"/>
      <c r="O174" s="160"/>
      <c r="P174" s="160"/>
      <c r="S174" s="160"/>
    </row>
    <row r="175" spans="14:19" s="155" customFormat="1" ht="12.75">
      <c r="N175" s="160"/>
      <c r="O175" s="160"/>
      <c r="P175" s="160"/>
      <c r="S175" s="160"/>
    </row>
    <row r="176" spans="14:19" s="155" customFormat="1" ht="12.75">
      <c r="N176" s="160"/>
      <c r="O176" s="160"/>
      <c r="P176" s="160"/>
      <c r="S176" s="160"/>
    </row>
    <row r="177" spans="14:19" s="155" customFormat="1" ht="12.75">
      <c r="N177" s="160"/>
      <c r="O177" s="160"/>
      <c r="P177" s="160"/>
      <c r="S177" s="160"/>
    </row>
    <row r="178" spans="14:19" s="155" customFormat="1" ht="12.75">
      <c r="N178" s="160"/>
      <c r="O178" s="160"/>
      <c r="P178" s="160"/>
      <c r="S178" s="160"/>
    </row>
    <row r="179" spans="14:19" s="155" customFormat="1" ht="12.75">
      <c r="N179" s="160"/>
      <c r="O179" s="160"/>
      <c r="P179" s="160"/>
      <c r="S179" s="160"/>
    </row>
    <row r="180" spans="14:19" s="155" customFormat="1" ht="12.75">
      <c r="N180" s="160"/>
      <c r="O180" s="160"/>
      <c r="P180" s="160"/>
      <c r="S180" s="160"/>
    </row>
    <row r="181" spans="14:19" s="155" customFormat="1" ht="12.75">
      <c r="N181" s="160"/>
      <c r="O181" s="160"/>
      <c r="P181" s="160"/>
      <c r="S181" s="160"/>
    </row>
    <row r="182" spans="14:19" s="155" customFormat="1" ht="12.75">
      <c r="N182" s="160"/>
      <c r="O182" s="160"/>
      <c r="P182" s="160"/>
      <c r="S182" s="160"/>
    </row>
    <row r="183" spans="14:19" s="155" customFormat="1" ht="12.75">
      <c r="N183" s="160"/>
      <c r="O183" s="160"/>
      <c r="P183" s="160"/>
      <c r="S183" s="160"/>
    </row>
    <row r="184" spans="14:19" s="155" customFormat="1" ht="12.75">
      <c r="N184" s="160"/>
      <c r="O184" s="160"/>
      <c r="P184" s="160"/>
      <c r="S184" s="160"/>
    </row>
    <row r="185" spans="14:19" s="155" customFormat="1" ht="12.75">
      <c r="N185" s="160"/>
      <c r="O185" s="160"/>
      <c r="P185" s="160"/>
      <c r="S185" s="160"/>
    </row>
    <row r="186" spans="14:19" s="155" customFormat="1" ht="12.75">
      <c r="N186" s="160"/>
      <c r="O186" s="160"/>
      <c r="P186" s="160"/>
      <c r="S186" s="160"/>
    </row>
    <row r="187" spans="14:19" s="155" customFormat="1" ht="12.75">
      <c r="N187" s="160"/>
      <c r="O187" s="160"/>
      <c r="P187" s="160"/>
      <c r="S187" s="160"/>
    </row>
    <row r="188" spans="14:19" s="155" customFormat="1" ht="12.75">
      <c r="N188" s="160"/>
      <c r="O188" s="160"/>
      <c r="P188" s="160"/>
      <c r="S188" s="160"/>
    </row>
    <row r="189" spans="14:19" s="155" customFormat="1" ht="12.75">
      <c r="N189" s="160"/>
      <c r="O189" s="160"/>
      <c r="P189" s="160"/>
      <c r="S189" s="160"/>
    </row>
    <row r="190" spans="14:19" s="155" customFormat="1" ht="12.75">
      <c r="N190" s="160"/>
      <c r="O190" s="160"/>
      <c r="P190" s="160"/>
      <c r="S190" s="160"/>
    </row>
    <row r="191" spans="14:19" s="155" customFormat="1" ht="12.75">
      <c r="N191" s="160"/>
      <c r="O191" s="160"/>
      <c r="P191" s="160"/>
      <c r="S191" s="160"/>
    </row>
    <row r="192" spans="14:19" s="155" customFormat="1" ht="12.75">
      <c r="N192" s="160"/>
      <c r="O192" s="160"/>
      <c r="P192" s="160"/>
      <c r="S192" s="160"/>
    </row>
    <row r="193" spans="14:19" s="155" customFormat="1" ht="12.75">
      <c r="N193" s="160"/>
      <c r="O193" s="160"/>
      <c r="P193" s="160"/>
      <c r="S193" s="160"/>
    </row>
    <row r="194" spans="14:19" s="155" customFormat="1" ht="12.75">
      <c r="N194" s="160"/>
      <c r="O194" s="160"/>
      <c r="P194" s="160"/>
      <c r="S194" s="160"/>
    </row>
    <row r="195" spans="14:19" s="155" customFormat="1" ht="12.75">
      <c r="N195" s="160"/>
      <c r="O195" s="160"/>
      <c r="P195" s="160"/>
      <c r="S195" s="160"/>
    </row>
    <row r="196" spans="14:19" s="155" customFormat="1" ht="12.75">
      <c r="N196" s="160"/>
      <c r="O196" s="160"/>
      <c r="P196" s="160"/>
      <c r="S196" s="160"/>
    </row>
    <row r="197" spans="14:19" s="155" customFormat="1" ht="12.75">
      <c r="N197" s="160"/>
      <c r="O197" s="160"/>
      <c r="P197" s="160"/>
      <c r="S197" s="160"/>
    </row>
    <row r="198" spans="14:19" s="155" customFormat="1" ht="12.75">
      <c r="N198" s="160"/>
      <c r="O198" s="160"/>
      <c r="P198" s="160"/>
      <c r="S198" s="160"/>
    </row>
    <row r="199" spans="14:19" s="155" customFormat="1" ht="12.75">
      <c r="N199" s="160"/>
      <c r="O199" s="160"/>
      <c r="P199" s="160"/>
      <c r="S199" s="160"/>
    </row>
    <row r="200" spans="14:19" s="155" customFormat="1" ht="12.75">
      <c r="N200" s="160"/>
      <c r="O200" s="160"/>
      <c r="P200" s="160"/>
      <c r="S200" s="160"/>
    </row>
    <row r="201" spans="14:19" s="155" customFormat="1" ht="12.75">
      <c r="N201" s="160"/>
      <c r="O201" s="160"/>
      <c r="P201" s="160"/>
      <c r="S201" s="160"/>
    </row>
    <row r="202" spans="14:19" s="155" customFormat="1" ht="12.75">
      <c r="N202" s="160"/>
      <c r="O202" s="160"/>
      <c r="P202" s="160"/>
      <c r="S202" s="160"/>
    </row>
    <row r="203" spans="14:19" s="155" customFormat="1" ht="12.75">
      <c r="N203" s="160"/>
      <c r="O203" s="160"/>
      <c r="P203" s="160"/>
      <c r="S203" s="160"/>
    </row>
    <row r="204" spans="14:19" s="155" customFormat="1" ht="12.75">
      <c r="N204" s="160"/>
      <c r="O204" s="160"/>
      <c r="P204" s="160"/>
      <c r="S204" s="160"/>
    </row>
    <row r="205" spans="14:19" s="155" customFormat="1" ht="12.75">
      <c r="N205" s="160"/>
      <c r="O205" s="160"/>
      <c r="P205" s="160"/>
      <c r="S205" s="160"/>
    </row>
    <row r="206" spans="14:19" s="155" customFormat="1" ht="12.75">
      <c r="N206" s="160"/>
      <c r="O206" s="160"/>
      <c r="P206" s="160"/>
      <c r="S206" s="160"/>
    </row>
    <row r="207" spans="14:19" s="155" customFormat="1" ht="12.75">
      <c r="N207" s="160"/>
      <c r="O207" s="160"/>
      <c r="P207" s="160"/>
      <c r="S207" s="160"/>
    </row>
    <row r="208" spans="14:19" s="155" customFormat="1" ht="12.75">
      <c r="N208" s="160"/>
      <c r="O208" s="160"/>
      <c r="P208" s="160"/>
      <c r="S208" s="160"/>
    </row>
    <row r="209" spans="14:19" s="155" customFormat="1" ht="12.75">
      <c r="N209" s="160"/>
      <c r="O209" s="160"/>
      <c r="P209" s="160"/>
      <c r="S209" s="160"/>
    </row>
    <row r="210" spans="14:19" s="155" customFormat="1" ht="12.75">
      <c r="N210" s="160"/>
      <c r="O210" s="160"/>
      <c r="P210" s="160"/>
      <c r="S210" s="160"/>
    </row>
    <row r="211" spans="14:19" s="155" customFormat="1" ht="12.75">
      <c r="N211" s="160"/>
      <c r="O211" s="160"/>
      <c r="P211" s="160"/>
      <c r="S211" s="160"/>
    </row>
    <row r="212" spans="14:19" s="155" customFormat="1" ht="12.75">
      <c r="N212" s="160"/>
      <c r="O212" s="160"/>
      <c r="P212" s="160"/>
      <c r="S212" s="160"/>
    </row>
    <row r="213" spans="14:19" s="155" customFormat="1" ht="12.75">
      <c r="N213" s="160"/>
      <c r="O213" s="160"/>
      <c r="P213" s="160"/>
      <c r="S213" s="160"/>
    </row>
    <row r="214" spans="14:19" s="155" customFormat="1" ht="12.75">
      <c r="N214" s="160"/>
      <c r="O214" s="160"/>
      <c r="P214" s="160"/>
      <c r="S214" s="160"/>
    </row>
    <row r="215" spans="14:19" s="155" customFormat="1" ht="12.75">
      <c r="N215" s="160"/>
      <c r="O215" s="160"/>
      <c r="P215" s="160"/>
      <c r="S215" s="160"/>
    </row>
    <row r="216" spans="14:19" s="155" customFormat="1" ht="12.75">
      <c r="N216" s="160"/>
      <c r="O216" s="160"/>
      <c r="P216" s="160"/>
      <c r="S216" s="160"/>
    </row>
    <row r="217" spans="14:19" s="155" customFormat="1" ht="12.75">
      <c r="N217" s="160"/>
      <c r="O217" s="160"/>
      <c r="P217" s="160"/>
      <c r="S217" s="160"/>
    </row>
    <row r="218" spans="14:19" s="155" customFormat="1" ht="12.75">
      <c r="N218" s="160"/>
      <c r="O218" s="160"/>
      <c r="P218" s="160"/>
      <c r="S218" s="160"/>
    </row>
    <row r="219" spans="14:19" s="155" customFormat="1" ht="12.75">
      <c r="N219" s="160"/>
      <c r="O219" s="160"/>
      <c r="P219" s="160"/>
      <c r="S219" s="160"/>
    </row>
    <row r="220" spans="14:19" s="155" customFormat="1" ht="12.75">
      <c r="N220" s="160"/>
      <c r="O220" s="160"/>
      <c r="P220" s="160"/>
      <c r="S220" s="160"/>
    </row>
    <row r="221" spans="14:19" s="155" customFormat="1" ht="12.75">
      <c r="N221" s="160"/>
      <c r="O221" s="160"/>
      <c r="P221" s="160"/>
      <c r="S221" s="160"/>
    </row>
    <row r="222" spans="14:19" s="155" customFormat="1" ht="12.75">
      <c r="N222" s="160"/>
      <c r="O222" s="160"/>
      <c r="P222" s="160"/>
      <c r="S222" s="160"/>
    </row>
    <row r="223" spans="14:19" s="155" customFormat="1" ht="12.75">
      <c r="N223" s="160"/>
      <c r="O223" s="160"/>
      <c r="P223" s="160"/>
      <c r="S223" s="160"/>
    </row>
    <row r="224" spans="14:19" s="155" customFormat="1" ht="12.75">
      <c r="N224" s="160"/>
      <c r="O224" s="160"/>
      <c r="P224" s="160"/>
      <c r="S224" s="160"/>
    </row>
    <row r="225" spans="14:19" s="155" customFormat="1" ht="12.75">
      <c r="N225" s="160"/>
      <c r="O225" s="160"/>
      <c r="P225" s="160"/>
      <c r="S225" s="160"/>
    </row>
    <row r="226" spans="14:19" s="155" customFormat="1" ht="12.75">
      <c r="N226" s="160"/>
      <c r="O226" s="160"/>
      <c r="P226" s="160"/>
      <c r="S226" s="160"/>
    </row>
    <row r="227" spans="14:19" s="155" customFormat="1" ht="12.75">
      <c r="N227" s="160"/>
      <c r="O227" s="160"/>
      <c r="P227" s="160"/>
      <c r="S227" s="160"/>
    </row>
    <row r="228" spans="14:19" s="155" customFormat="1" ht="12.75">
      <c r="N228" s="160"/>
      <c r="O228" s="160"/>
      <c r="P228" s="160"/>
      <c r="S228" s="160"/>
    </row>
    <row r="229" spans="14:19" s="155" customFormat="1" ht="12.75">
      <c r="N229" s="160"/>
      <c r="O229" s="160"/>
      <c r="P229" s="160"/>
      <c r="S229" s="160"/>
    </row>
    <row r="230" spans="14:19" s="155" customFormat="1" ht="12.75">
      <c r="N230" s="160"/>
      <c r="O230" s="160"/>
      <c r="P230" s="160"/>
      <c r="S230" s="160"/>
    </row>
    <row r="231" spans="14:19" s="155" customFormat="1" ht="12.75">
      <c r="N231" s="160"/>
      <c r="O231" s="160"/>
      <c r="P231" s="160"/>
      <c r="S231" s="160"/>
    </row>
    <row r="232" spans="14:19" s="155" customFormat="1" ht="12.75">
      <c r="N232" s="160"/>
      <c r="O232" s="160"/>
      <c r="P232" s="160"/>
      <c r="S232" s="160"/>
    </row>
    <row r="233" spans="14:19" s="155" customFormat="1" ht="12.75">
      <c r="N233" s="160"/>
      <c r="O233" s="160"/>
      <c r="P233" s="160"/>
      <c r="S233" s="160"/>
    </row>
    <row r="234" spans="14:19" s="155" customFormat="1" ht="12.75">
      <c r="N234" s="160"/>
      <c r="O234" s="160"/>
      <c r="P234" s="160"/>
      <c r="S234" s="160"/>
    </row>
    <row r="235" spans="14:19" s="155" customFormat="1" ht="12.75">
      <c r="N235" s="160"/>
      <c r="O235" s="160"/>
      <c r="P235" s="160"/>
      <c r="S235" s="160"/>
    </row>
    <row r="236" spans="14:19" s="155" customFormat="1" ht="12.75">
      <c r="N236" s="160"/>
      <c r="O236" s="160"/>
      <c r="P236" s="160"/>
      <c r="S236" s="160"/>
    </row>
    <row r="237" spans="14:19" s="155" customFormat="1" ht="12.75">
      <c r="N237" s="160"/>
      <c r="O237" s="160"/>
      <c r="P237" s="160"/>
      <c r="S237" s="160"/>
    </row>
    <row r="238" spans="14:19" s="155" customFormat="1" ht="12.75">
      <c r="N238" s="160"/>
      <c r="O238" s="160"/>
      <c r="P238" s="160"/>
      <c r="S238" s="160"/>
    </row>
    <row r="239" spans="14:19" s="155" customFormat="1" ht="12.75">
      <c r="N239" s="160"/>
      <c r="O239" s="160"/>
      <c r="P239" s="160"/>
      <c r="S239" s="160"/>
    </row>
    <row r="240" spans="14:19" s="155" customFormat="1" ht="12.75">
      <c r="N240" s="160"/>
      <c r="O240" s="160"/>
      <c r="P240" s="160"/>
      <c r="S240" s="160"/>
    </row>
    <row r="241" spans="14:19" s="155" customFormat="1" ht="12.75">
      <c r="N241" s="160"/>
      <c r="O241" s="160"/>
      <c r="P241" s="160"/>
      <c r="S241" s="160"/>
    </row>
    <row r="242" spans="14:19" s="155" customFormat="1" ht="12.75">
      <c r="N242" s="160"/>
      <c r="O242" s="160"/>
      <c r="P242" s="160"/>
      <c r="S242" s="160"/>
    </row>
    <row r="243" spans="14:19" s="155" customFormat="1" ht="12.75">
      <c r="N243" s="160"/>
      <c r="O243" s="160"/>
      <c r="P243" s="160"/>
      <c r="S243" s="160"/>
    </row>
    <row r="244" spans="14:19" s="155" customFormat="1" ht="12.75">
      <c r="N244" s="160"/>
      <c r="O244" s="160"/>
      <c r="P244" s="160"/>
      <c r="S244" s="160"/>
    </row>
    <row r="245" spans="14:19" s="155" customFormat="1" ht="12.75">
      <c r="N245" s="160"/>
      <c r="O245" s="160"/>
      <c r="P245" s="160"/>
      <c r="S245" s="160"/>
    </row>
    <row r="246" spans="14:19" s="155" customFormat="1" ht="12.75">
      <c r="N246" s="160"/>
      <c r="O246" s="160"/>
      <c r="P246" s="160"/>
      <c r="S246" s="160"/>
    </row>
    <row r="247" spans="14:19" s="155" customFormat="1" ht="12.75">
      <c r="N247" s="160"/>
      <c r="O247" s="160"/>
      <c r="P247" s="160"/>
      <c r="S247" s="160"/>
    </row>
    <row r="248" spans="14:19" s="155" customFormat="1" ht="12.75">
      <c r="N248" s="160"/>
      <c r="O248" s="160"/>
      <c r="P248" s="160"/>
      <c r="S248" s="160"/>
    </row>
    <row r="249" spans="14:19" s="155" customFormat="1" ht="12.75">
      <c r="N249" s="160"/>
      <c r="O249" s="160"/>
      <c r="P249" s="160"/>
      <c r="S249" s="160"/>
    </row>
    <row r="250" spans="14:19" s="155" customFormat="1" ht="12.75">
      <c r="N250" s="160"/>
      <c r="O250" s="160"/>
      <c r="P250" s="160"/>
      <c r="S250" s="160"/>
    </row>
    <row r="251" spans="14:19" s="155" customFormat="1" ht="12.75">
      <c r="N251" s="160"/>
      <c r="O251" s="160"/>
      <c r="P251" s="160"/>
      <c r="S251" s="160"/>
    </row>
    <row r="252" spans="14:19" s="155" customFormat="1" ht="12.75">
      <c r="N252" s="160"/>
      <c r="O252" s="160"/>
      <c r="P252" s="160"/>
      <c r="S252" s="160"/>
    </row>
    <row r="253" spans="14:19" s="155" customFormat="1" ht="12.75">
      <c r="N253" s="160"/>
      <c r="O253" s="160"/>
      <c r="P253" s="160"/>
      <c r="S253" s="160"/>
    </row>
    <row r="254" spans="14:19" s="155" customFormat="1" ht="12.75">
      <c r="N254" s="160"/>
      <c r="O254" s="160"/>
      <c r="P254" s="160"/>
      <c r="S254" s="160"/>
    </row>
    <row r="255" spans="14:19" s="155" customFormat="1" ht="12.75">
      <c r="N255" s="160"/>
      <c r="O255" s="160"/>
      <c r="P255" s="160"/>
      <c r="S255" s="160"/>
    </row>
    <row r="256" spans="14:19" s="155" customFormat="1" ht="12.75">
      <c r="N256" s="160"/>
      <c r="O256" s="160"/>
      <c r="P256" s="160"/>
      <c r="S256" s="160"/>
    </row>
    <row r="257" spans="14:19" s="155" customFormat="1" ht="12.75">
      <c r="N257" s="160"/>
      <c r="O257" s="160"/>
      <c r="P257" s="160"/>
      <c r="S257" s="160"/>
    </row>
    <row r="258" spans="14:19" s="155" customFormat="1" ht="12.75">
      <c r="N258" s="160"/>
      <c r="O258" s="160"/>
      <c r="P258" s="160"/>
      <c r="S258" s="160"/>
    </row>
    <row r="259" spans="14:19" s="155" customFormat="1" ht="12.75">
      <c r="N259" s="160"/>
      <c r="O259" s="160"/>
      <c r="P259" s="160"/>
      <c r="S259" s="160"/>
    </row>
    <row r="260" spans="14:19" s="155" customFormat="1" ht="12.75">
      <c r="N260" s="160"/>
      <c r="O260" s="160"/>
      <c r="P260" s="160"/>
      <c r="S260" s="160"/>
    </row>
    <row r="261" spans="14:19" s="155" customFormat="1" ht="12.75">
      <c r="N261" s="160"/>
      <c r="O261" s="160"/>
      <c r="P261" s="160"/>
      <c r="S261" s="160"/>
    </row>
    <row r="262" spans="14:19" s="155" customFormat="1" ht="12.75">
      <c r="N262" s="160"/>
      <c r="O262" s="160"/>
      <c r="P262" s="160"/>
      <c r="S262" s="160"/>
    </row>
    <row r="263" spans="14:19" s="155" customFormat="1" ht="12.75">
      <c r="N263" s="160"/>
      <c r="O263" s="160"/>
      <c r="P263" s="160"/>
      <c r="S263" s="160"/>
    </row>
    <row r="264" spans="14:19" s="155" customFormat="1" ht="12.75">
      <c r="N264" s="160"/>
      <c r="O264" s="160"/>
      <c r="P264" s="160"/>
      <c r="S264" s="160"/>
    </row>
  </sheetData>
  <sheetProtection/>
  <mergeCells count="66">
    <mergeCell ref="D10:D12"/>
    <mergeCell ref="D13:D15"/>
    <mergeCell ref="A25:A36"/>
    <mergeCell ref="A37:A42"/>
    <mergeCell ref="A1:A3"/>
    <mergeCell ref="D4:D6"/>
    <mergeCell ref="D7:D9"/>
    <mergeCell ref="B1:C1"/>
    <mergeCell ref="B2:C2"/>
    <mergeCell ref="A52:A57"/>
    <mergeCell ref="A58:A63"/>
    <mergeCell ref="F4:F16"/>
    <mergeCell ref="F26:F32"/>
    <mergeCell ref="F33:F41"/>
    <mergeCell ref="F42:F54"/>
    <mergeCell ref="F55:F61"/>
    <mergeCell ref="F62:F68"/>
    <mergeCell ref="A16:A24"/>
    <mergeCell ref="A43:A51"/>
    <mergeCell ref="F1:F3"/>
    <mergeCell ref="G1:H1"/>
    <mergeCell ref="G2:H2"/>
    <mergeCell ref="F17:F25"/>
    <mergeCell ref="F69:F74"/>
    <mergeCell ref="F75:F89"/>
    <mergeCell ref="F90:F94"/>
    <mergeCell ref="F95:F98"/>
    <mergeCell ref="F99:F102"/>
    <mergeCell ref="F103:F110"/>
    <mergeCell ref="F111:F116"/>
    <mergeCell ref="F117:F121"/>
    <mergeCell ref="F122:F127"/>
    <mergeCell ref="M1:N1"/>
    <mergeCell ref="M2:N2"/>
    <mergeCell ref="K4:K9"/>
    <mergeCell ref="K16:K21"/>
    <mergeCell ref="K22:K27"/>
    <mergeCell ref="L4:L9"/>
    <mergeCell ref="K28:K45"/>
    <mergeCell ref="L28:L32"/>
    <mergeCell ref="L33:L34"/>
    <mergeCell ref="K10:L15"/>
    <mergeCell ref="L16:L21"/>
    <mergeCell ref="L22:L27"/>
    <mergeCell ref="K1:L3"/>
    <mergeCell ref="L35:L45"/>
    <mergeCell ref="K46:K51"/>
    <mergeCell ref="L46:L51"/>
    <mergeCell ref="K52:K76"/>
    <mergeCell ref="L52:L64"/>
    <mergeCell ref="L65:L70"/>
    <mergeCell ref="L71:L76"/>
    <mergeCell ref="K77:K79"/>
    <mergeCell ref="L77:L79"/>
    <mergeCell ref="K80:L91"/>
    <mergeCell ref="K98:K124"/>
    <mergeCell ref="K92:L97"/>
    <mergeCell ref="L98:L104"/>
    <mergeCell ref="L105:L107"/>
    <mergeCell ref="L108:L114"/>
    <mergeCell ref="L115:L120"/>
    <mergeCell ref="L121:L124"/>
    <mergeCell ref="Q1:R1"/>
    <mergeCell ref="Q2:R2"/>
    <mergeCell ref="U1:V1"/>
    <mergeCell ref="U2:V2"/>
  </mergeCells>
  <conditionalFormatting sqref="G62:G68 G111:G114 U4:V19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15.57421875" style="7" customWidth="1"/>
    <col min="2" max="2" width="14.8515625" style="7" customWidth="1"/>
    <col min="3" max="3" width="10.57421875" style="7" customWidth="1"/>
    <col min="4" max="4" width="35.421875" style="7" customWidth="1"/>
    <col min="5" max="5" width="11.421875" style="6" customWidth="1"/>
    <col min="6" max="16384" width="9.140625" style="7" customWidth="1"/>
  </cols>
  <sheetData>
    <row r="1" spans="1:5" ht="11.25" customHeight="1">
      <c r="A1" s="16" t="s">
        <v>95</v>
      </c>
      <c r="B1" s="14" t="s">
        <v>403</v>
      </c>
      <c r="C1" s="14" t="s">
        <v>404</v>
      </c>
      <c r="D1" s="29" t="s">
        <v>405</v>
      </c>
      <c r="E1" s="30" t="s">
        <v>651</v>
      </c>
    </row>
    <row r="2" spans="1:5" ht="11.25" customHeight="1">
      <c r="A2" s="8" t="s">
        <v>406</v>
      </c>
      <c r="B2" s="9" t="s">
        <v>186</v>
      </c>
      <c r="C2" s="9" t="s">
        <v>155</v>
      </c>
      <c r="D2" s="10"/>
      <c r="E2" s="30">
        <v>2214.112153846154</v>
      </c>
    </row>
    <row r="3" spans="1:5" ht="11.25" customHeight="1">
      <c r="A3" s="8" t="s">
        <v>407</v>
      </c>
      <c r="B3" s="11" t="s">
        <v>408</v>
      </c>
      <c r="C3" s="9" t="s">
        <v>155</v>
      </c>
      <c r="D3" s="12" t="s">
        <v>409</v>
      </c>
      <c r="E3" s="30">
        <v>2847.636</v>
      </c>
    </row>
    <row r="4" spans="1:5" ht="11.25" customHeight="1">
      <c r="A4" s="8"/>
      <c r="B4" s="11" t="s">
        <v>410</v>
      </c>
      <c r="C4" s="9" t="s">
        <v>155</v>
      </c>
      <c r="D4" s="10"/>
      <c r="E4" s="30">
        <v>2847.636</v>
      </c>
    </row>
    <row r="5" spans="1:5" ht="11.25" customHeight="1">
      <c r="A5" s="8"/>
      <c r="B5" s="13" t="s">
        <v>411</v>
      </c>
      <c r="C5" s="9" t="s">
        <v>155</v>
      </c>
      <c r="D5" s="12"/>
      <c r="E5" s="30">
        <v>1958.0386034290873</v>
      </c>
    </row>
    <row r="6" spans="1:5" ht="11.25" customHeight="1">
      <c r="A6" s="8"/>
      <c r="B6" s="13" t="s">
        <v>412</v>
      </c>
      <c r="C6" s="9" t="s">
        <v>155</v>
      </c>
      <c r="D6" s="12"/>
      <c r="E6" s="30">
        <v>1958.0386034290873</v>
      </c>
    </row>
    <row r="7" spans="1:5" ht="11.25" customHeight="1">
      <c r="A7" s="8" t="s">
        <v>413</v>
      </c>
      <c r="B7" s="13" t="s">
        <v>414</v>
      </c>
      <c r="C7" s="9" t="s">
        <v>155</v>
      </c>
      <c r="D7" s="12"/>
      <c r="E7" s="30">
        <v>3155.8077692307693</v>
      </c>
    </row>
    <row r="8" spans="1:5" ht="11.25" customHeight="1">
      <c r="A8" s="8"/>
      <c r="B8" s="13" t="s">
        <v>415</v>
      </c>
      <c r="C8" s="9" t="s">
        <v>155</v>
      </c>
      <c r="D8" s="12"/>
      <c r="E8" s="30">
        <v>3155.8077692307693</v>
      </c>
    </row>
    <row r="9" spans="1:5" ht="11.25" customHeight="1">
      <c r="A9" s="8"/>
      <c r="B9" s="13" t="s">
        <v>416</v>
      </c>
      <c r="C9" s="9" t="s">
        <v>155</v>
      </c>
      <c r="D9" s="12"/>
      <c r="E9" s="30">
        <v>3155.8077692307693</v>
      </c>
    </row>
    <row r="10" spans="1:5" ht="11.25" customHeight="1">
      <c r="A10" s="8"/>
      <c r="B10" s="13" t="s">
        <v>417</v>
      </c>
      <c r="C10" s="9" t="s">
        <v>155</v>
      </c>
      <c r="D10" s="12"/>
      <c r="E10" s="30">
        <v>3155.8077692307693</v>
      </c>
    </row>
    <row r="11" spans="1:5" ht="11.25" customHeight="1">
      <c r="A11" s="8" t="s">
        <v>418</v>
      </c>
      <c r="B11" s="9" t="s">
        <v>187</v>
      </c>
      <c r="C11" s="9" t="s">
        <v>155</v>
      </c>
      <c r="D11" s="12"/>
      <c r="E11" s="30">
        <v>7969.515230769231</v>
      </c>
    </row>
    <row r="12" spans="1:5" ht="11.25" customHeight="1">
      <c r="A12" s="8"/>
      <c r="B12" s="9" t="s">
        <v>188</v>
      </c>
      <c r="C12" s="9" t="s">
        <v>155</v>
      </c>
      <c r="D12" s="12"/>
      <c r="E12" s="30">
        <v>7969.515230769231</v>
      </c>
    </row>
    <row r="13" spans="1:5" ht="11.25" customHeight="1">
      <c r="A13" s="8"/>
      <c r="B13" s="9" t="s">
        <v>189</v>
      </c>
      <c r="C13" s="9" t="s">
        <v>155</v>
      </c>
      <c r="D13" s="12"/>
      <c r="E13" s="30">
        <v>7969.515230769231</v>
      </c>
    </row>
    <row r="14" spans="1:5" ht="11.25" customHeight="1">
      <c r="A14" s="8" t="s">
        <v>419</v>
      </c>
      <c r="B14" s="9" t="s">
        <v>190</v>
      </c>
      <c r="C14" s="9" t="s">
        <v>155</v>
      </c>
      <c r="D14" s="12"/>
      <c r="E14" s="30">
        <v>9407.292230769232</v>
      </c>
    </row>
    <row r="15" spans="1:5" ht="11.25" customHeight="1">
      <c r="A15" s="14" t="s">
        <v>420</v>
      </c>
      <c r="B15" s="9" t="s">
        <v>191</v>
      </c>
      <c r="C15" s="9" t="s">
        <v>155</v>
      </c>
      <c r="D15" s="12"/>
      <c r="E15" s="30">
        <v>15658.776692307692</v>
      </c>
    </row>
    <row r="16" spans="1:5" ht="11.25" customHeight="1">
      <c r="A16" s="14" t="s">
        <v>192</v>
      </c>
      <c r="B16" s="9" t="s">
        <v>193</v>
      </c>
      <c r="C16" s="9" t="s">
        <v>155</v>
      </c>
      <c r="D16" s="10"/>
      <c r="E16" s="30">
        <v>9396.55453846154</v>
      </c>
    </row>
    <row r="17" spans="1:5" ht="11.25" customHeight="1">
      <c r="A17" s="14" t="s">
        <v>421</v>
      </c>
      <c r="B17" s="9" t="s">
        <v>422</v>
      </c>
      <c r="C17" s="9" t="s">
        <v>155</v>
      </c>
      <c r="D17" s="10"/>
      <c r="E17" s="30">
        <v>23847.756609599997</v>
      </c>
    </row>
    <row r="18" spans="1:5" ht="11.25" customHeight="1">
      <c r="A18" s="14" t="s">
        <v>194</v>
      </c>
      <c r="B18" s="9" t="s">
        <v>423</v>
      </c>
      <c r="C18" s="9" t="s">
        <v>155</v>
      </c>
      <c r="D18" s="10"/>
      <c r="E18" s="30">
        <v>62215.263</v>
      </c>
    </row>
    <row r="19" spans="1:5" ht="11.25" customHeight="1">
      <c r="A19" s="14" t="s">
        <v>424</v>
      </c>
      <c r="B19" s="13" t="s">
        <v>425</v>
      </c>
      <c r="C19" s="9" t="s">
        <v>155</v>
      </c>
      <c r="D19" s="12" t="s">
        <v>426</v>
      </c>
      <c r="E19" s="30">
        <v>9016.6429584</v>
      </c>
    </row>
    <row r="20" spans="1:5" ht="11.25" customHeight="1">
      <c r="A20" s="15"/>
      <c r="B20" s="13" t="s">
        <v>427</v>
      </c>
      <c r="C20" s="9" t="s">
        <v>155</v>
      </c>
      <c r="D20" s="12" t="s">
        <v>426</v>
      </c>
      <c r="E20" s="30">
        <v>30083.5657584</v>
      </c>
    </row>
    <row r="21" spans="1:5" ht="11.25" customHeight="1">
      <c r="A21" s="14" t="s">
        <v>195</v>
      </c>
      <c r="B21" s="9" t="s">
        <v>196</v>
      </c>
      <c r="C21" s="9" t="s">
        <v>155</v>
      </c>
      <c r="D21" s="12" t="s">
        <v>426</v>
      </c>
      <c r="E21" s="30">
        <v>24886.506631452634</v>
      </c>
    </row>
    <row r="22" spans="1:5" ht="11.25" customHeight="1">
      <c r="A22" s="14" t="s">
        <v>197</v>
      </c>
      <c r="B22" s="9" t="s">
        <v>198</v>
      </c>
      <c r="C22" s="9" t="s">
        <v>155</v>
      </c>
      <c r="D22" s="12" t="s">
        <v>426</v>
      </c>
      <c r="E22" s="30">
        <v>16124.907827368417</v>
      </c>
    </row>
    <row r="23" spans="1:5" ht="11.25" customHeight="1">
      <c r="A23" s="14" t="s">
        <v>199</v>
      </c>
      <c r="B23" s="13" t="s">
        <v>428</v>
      </c>
      <c r="C23" s="9" t="s">
        <v>155</v>
      </c>
      <c r="D23" s="12"/>
      <c r="E23" s="30">
        <v>96749.44696421053</v>
      </c>
    </row>
    <row r="24" spans="1:5" ht="11.25" customHeight="1">
      <c r="A24" s="14"/>
      <c r="B24" s="13" t="s">
        <v>429</v>
      </c>
      <c r="C24" s="9" t="s">
        <v>155</v>
      </c>
      <c r="D24" s="12"/>
      <c r="E24" s="30">
        <v>131298.35400000002</v>
      </c>
    </row>
    <row r="25" spans="1:5" ht="11.25" customHeight="1">
      <c r="A25" s="14" t="s">
        <v>200</v>
      </c>
      <c r="B25" s="9" t="s">
        <v>201</v>
      </c>
      <c r="C25" s="9" t="s">
        <v>155</v>
      </c>
      <c r="D25" s="12"/>
      <c r="E25" s="30">
        <v>175073.778</v>
      </c>
    </row>
    <row r="26" spans="1:5" ht="11.25" customHeight="1">
      <c r="A26" s="14" t="s">
        <v>202</v>
      </c>
      <c r="B26" s="9" t="s">
        <v>203</v>
      </c>
      <c r="C26" s="9" t="s">
        <v>155</v>
      </c>
      <c r="D26" s="12"/>
      <c r="E26" s="30">
        <v>93799.11115384616</v>
      </c>
    </row>
    <row r="27" spans="1:5" ht="11.25" customHeight="1">
      <c r="A27" s="14" t="s">
        <v>204</v>
      </c>
      <c r="B27" s="9" t="s">
        <v>205</v>
      </c>
      <c r="C27" s="9" t="s">
        <v>155</v>
      </c>
      <c r="D27" s="12"/>
      <c r="E27" s="30">
        <v>93799.11115384616</v>
      </c>
    </row>
    <row r="28" spans="1:5" ht="11.25" customHeight="1">
      <c r="A28" s="16" t="s">
        <v>206</v>
      </c>
      <c r="B28" s="9" t="s">
        <v>430</v>
      </c>
      <c r="C28" s="9" t="s">
        <v>155</v>
      </c>
      <c r="D28" s="12"/>
      <c r="E28" s="30">
        <v>3155.8077692307693</v>
      </c>
    </row>
    <row r="29" spans="1:5" ht="11.25" customHeight="1">
      <c r="A29" s="16"/>
      <c r="B29" s="9" t="s">
        <v>431</v>
      </c>
      <c r="C29" s="9" t="s">
        <v>155</v>
      </c>
      <c r="D29" s="12"/>
      <c r="E29" s="30">
        <v>3912.42852</v>
      </c>
    </row>
    <row r="30" spans="1:5" ht="11.25" customHeight="1">
      <c r="A30" s="16"/>
      <c r="B30" s="9" t="s">
        <v>207</v>
      </c>
      <c r="C30" s="9" t="s">
        <v>155</v>
      </c>
      <c r="D30" s="12"/>
      <c r="E30" s="30">
        <v>3155.8077692307693</v>
      </c>
    </row>
    <row r="31" spans="1:5" ht="11.25" customHeight="1">
      <c r="A31" s="16"/>
      <c r="B31" s="17" t="s">
        <v>208</v>
      </c>
      <c r="C31" s="17" t="s">
        <v>155</v>
      </c>
      <c r="D31" s="12"/>
      <c r="E31" s="30">
        <v>3792.5529230769234</v>
      </c>
    </row>
    <row r="32" spans="1:5" ht="11.25" customHeight="1">
      <c r="A32" s="14" t="s">
        <v>209</v>
      </c>
      <c r="B32" s="9" t="s">
        <v>210</v>
      </c>
      <c r="C32" s="9" t="s">
        <v>155</v>
      </c>
      <c r="D32" s="12"/>
      <c r="E32" s="30">
        <v>2530.8740769230767</v>
      </c>
    </row>
    <row r="33" spans="1:5" ht="11.25" customHeight="1">
      <c r="A33" s="14"/>
      <c r="B33" s="9" t="s">
        <v>432</v>
      </c>
      <c r="C33" s="9" t="s">
        <v>155</v>
      </c>
      <c r="D33" s="12"/>
      <c r="E33" s="30">
        <v>2530.8740769230767</v>
      </c>
    </row>
    <row r="34" spans="1:5" ht="11.25" customHeight="1">
      <c r="A34" s="14"/>
      <c r="B34" s="9" t="s">
        <v>211</v>
      </c>
      <c r="C34" s="9" t="s">
        <v>155</v>
      </c>
      <c r="D34" s="12"/>
      <c r="E34" s="30">
        <v>3155.8077692307693</v>
      </c>
    </row>
    <row r="35" spans="1:5" ht="11.25" customHeight="1">
      <c r="A35" s="14"/>
      <c r="B35" s="13" t="s">
        <v>433</v>
      </c>
      <c r="C35" s="9" t="s">
        <v>155</v>
      </c>
      <c r="D35" s="12"/>
      <c r="E35" s="30">
        <v>3155.8077692307693</v>
      </c>
    </row>
    <row r="36" spans="1:5" ht="11.25" customHeight="1">
      <c r="A36" s="14"/>
      <c r="B36" s="13" t="s">
        <v>434</v>
      </c>
      <c r="C36" s="9" t="s">
        <v>155</v>
      </c>
      <c r="D36" s="10"/>
      <c r="E36" s="30">
        <v>4384.19976923077</v>
      </c>
    </row>
    <row r="37" spans="1:5" ht="11.25" customHeight="1">
      <c r="A37" s="14"/>
      <c r="B37" s="9" t="s">
        <v>435</v>
      </c>
      <c r="C37" s="9" t="s">
        <v>155</v>
      </c>
      <c r="D37" s="12"/>
      <c r="E37" s="30">
        <v>7193.511459288</v>
      </c>
    </row>
    <row r="38" spans="1:5" ht="11.25" customHeight="1">
      <c r="A38" s="14"/>
      <c r="B38" s="9" t="s">
        <v>436</v>
      </c>
      <c r="C38" s="9" t="s">
        <v>155</v>
      </c>
      <c r="D38" s="12"/>
      <c r="E38" s="30">
        <v>5035.4580215016</v>
      </c>
    </row>
    <row r="39" spans="1:5" ht="11.25" customHeight="1">
      <c r="A39" s="14"/>
      <c r="B39" s="9" t="s">
        <v>437</v>
      </c>
      <c r="C39" s="9" t="s">
        <v>155</v>
      </c>
      <c r="D39" s="12"/>
      <c r="E39" s="30">
        <v>5035.4580215016</v>
      </c>
    </row>
    <row r="40" spans="1:5" ht="11.25" customHeight="1">
      <c r="A40" s="14" t="s">
        <v>212</v>
      </c>
      <c r="B40" s="9" t="s">
        <v>213</v>
      </c>
      <c r="C40" s="9" t="s">
        <v>155</v>
      </c>
      <c r="D40" s="12"/>
      <c r="E40" s="30">
        <v>31286.41407692308</v>
      </c>
    </row>
    <row r="41" spans="1:5" ht="11.25" customHeight="1">
      <c r="A41" s="14" t="s">
        <v>438</v>
      </c>
      <c r="B41" s="9" t="s">
        <v>214</v>
      </c>
      <c r="C41" s="9" t="s">
        <v>155</v>
      </c>
      <c r="D41" s="10"/>
      <c r="E41" s="30">
        <v>2500.808538461539</v>
      </c>
    </row>
    <row r="42" spans="1:5" ht="11.25" customHeight="1">
      <c r="A42" s="18" t="s">
        <v>439</v>
      </c>
      <c r="B42" s="19" t="s">
        <v>215</v>
      </c>
      <c r="C42" s="19" t="s">
        <v>155</v>
      </c>
      <c r="D42" s="12"/>
      <c r="E42" s="30">
        <v>319.9832307692308</v>
      </c>
    </row>
    <row r="43" spans="1:5" ht="11.25" customHeight="1">
      <c r="A43" s="18" t="s">
        <v>440</v>
      </c>
      <c r="B43" s="20" t="s">
        <v>441</v>
      </c>
      <c r="C43" s="20" t="s">
        <v>155</v>
      </c>
      <c r="D43" s="12"/>
      <c r="E43" s="30">
        <v>10859.972314972494</v>
      </c>
    </row>
    <row r="44" spans="1:5" ht="11.25" customHeight="1">
      <c r="A44" s="18" t="s">
        <v>442</v>
      </c>
      <c r="B44" s="20" t="s">
        <v>443</v>
      </c>
      <c r="C44" s="20" t="s">
        <v>155</v>
      </c>
      <c r="D44" s="12"/>
      <c r="E44" s="30">
        <v>7369.266928017054</v>
      </c>
    </row>
    <row r="45" spans="1:5" ht="11.25" customHeight="1">
      <c r="A45" s="18" t="s">
        <v>444</v>
      </c>
      <c r="B45" s="20" t="s">
        <v>445</v>
      </c>
      <c r="C45" s="20" t="s">
        <v>155</v>
      </c>
      <c r="D45" s="12"/>
      <c r="E45" s="30">
        <v>51972.72465022554</v>
      </c>
    </row>
    <row r="46" spans="1:5" ht="11.25" customHeight="1">
      <c r="A46" s="18" t="s">
        <v>216</v>
      </c>
      <c r="B46" s="19" t="s">
        <v>217</v>
      </c>
      <c r="C46" s="19" t="s">
        <v>155</v>
      </c>
      <c r="D46" s="12"/>
      <c r="E46" s="30">
        <v>3802.216846153846</v>
      </c>
    </row>
    <row r="47" spans="1:5" ht="11.25" customHeight="1">
      <c r="A47" s="18" t="s">
        <v>446</v>
      </c>
      <c r="B47" s="19" t="s">
        <v>218</v>
      </c>
      <c r="C47" s="19" t="s">
        <v>155</v>
      </c>
      <c r="D47" s="10"/>
      <c r="E47" s="30">
        <v>1002.9004615384614</v>
      </c>
    </row>
    <row r="48" spans="1:5" ht="11.25" customHeight="1">
      <c r="A48" s="18" t="s">
        <v>219</v>
      </c>
      <c r="B48" s="19" t="s">
        <v>220</v>
      </c>
      <c r="C48" s="19" t="s">
        <v>155</v>
      </c>
      <c r="D48" s="10"/>
      <c r="E48" s="30">
        <v>5192.748</v>
      </c>
    </row>
    <row r="49" spans="1:5" ht="11.25" customHeight="1">
      <c r="A49" s="18"/>
      <c r="B49" s="19" t="s">
        <v>221</v>
      </c>
      <c r="C49" s="19" t="s">
        <v>155</v>
      </c>
      <c r="D49" s="12"/>
      <c r="E49" s="30">
        <v>109271.052</v>
      </c>
    </row>
    <row r="50" spans="1:5" ht="11.25" customHeight="1">
      <c r="A50" s="18"/>
      <c r="B50" s="19" t="s">
        <v>222</v>
      </c>
      <c r="C50" s="19" t="s">
        <v>155</v>
      </c>
      <c r="D50" s="12"/>
      <c r="E50" s="30">
        <v>4997.322</v>
      </c>
    </row>
    <row r="51" spans="1:5" ht="11.25" customHeight="1">
      <c r="A51" s="18"/>
      <c r="B51" s="19" t="s">
        <v>447</v>
      </c>
      <c r="C51" s="19" t="s">
        <v>155</v>
      </c>
      <c r="D51" s="12"/>
      <c r="E51" s="30">
        <v>10504.316183494737</v>
      </c>
    </row>
    <row r="52" spans="1:5" ht="11.25" customHeight="1">
      <c r="A52" s="18" t="s">
        <v>448</v>
      </c>
      <c r="B52" s="19" t="s">
        <v>154</v>
      </c>
      <c r="C52" s="19" t="s">
        <v>155</v>
      </c>
      <c r="D52" s="12" t="s">
        <v>449</v>
      </c>
      <c r="E52" s="30">
        <v>8710.416</v>
      </c>
    </row>
    <row r="53" spans="1:5" ht="11.25" customHeight="1">
      <c r="A53" s="18"/>
      <c r="B53" s="19" t="s">
        <v>450</v>
      </c>
      <c r="C53" s="19" t="s">
        <v>155</v>
      </c>
      <c r="D53" s="12" t="s">
        <v>451</v>
      </c>
      <c r="E53" s="30">
        <v>4243.536</v>
      </c>
    </row>
    <row r="54" spans="1:5" ht="11.25" customHeight="1">
      <c r="A54" s="18"/>
      <c r="B54" s="19" t="s">
        <v>452</v>
      </c>
      <c r="C54" s="19" t="s">
        <v>155</v>
      </c>
      <c r="D54" s="12" t="s">
        <v>449</v>
      </c>
      <c r="E54" s="30">
        <v>11060.13447</v>
      </c>
    </row>
    <row r="55" spans="1:5" ht="11.25" customHeight="1">
      <c r="A55" s="18"/>
      <c r="B55" s="19" t="s">
        <v>453</v>
      </c>
      <c r="C55" s="19" t="s">
        <v>155</v>
      </c>
      <c r="D55" s="12"/>
      <c r="E55" s="30">
        <v>37604.457198000004</v>
      </c>
    </row>
    <row r="56" spans="1:5" ht="11.25" customHeight="1">
      <c r="A56" s="18"/>
      <c r="B56" s="19" t="s">
        <v>454</v>
      </c>
      <c r="C56" s="19" t="s">
        <v>155</v>
      </c>
      <c r="D56" s="12"/>
      <c r="E56" s="30">
        <v>37604.457198000004</v>
      </c>
    </row>
    <row r="57" spans="1:5" ht="11.25" customHeight="1">
      <c r="A57" s="18" t="s">
        <v>455</v>
      </c>
      <c r="B57" s="19" t="s">
        <v>456</v>
      </c>
      <c r="C57" s="19" t="s">
        <v>155</v>
      </c>
      <c r="D57" s="10"/>
      <c r="E57" s="30">
        <v>18960.23052</v>
      </c>
    </row>
    <row r="58" spans="1:5" ht="11.25" customHeight="1">
      <c r="A58" s="18"/>
      <c r="B58" s="19" t="s">
        <v>457</v>
      </c>
      <c r="C58" s="19" t="s">
        <v>155</v>
      </c>
      <c r="D58" s="12"/>
      <c r="E58" s="30">
        <v>1896.0230519999998</v>
      </c>
    </row>
    <row r="59" spans="1:5" ht="11.25" customHeight="1">
      <c r="A59" s="18"/>
      <c r="B59" s="19" t="s">
        <v>458</v>
      </c>
      <c r="C59" s="19" t="s">
        <v>155</v>
      </c>
      <c r="D59" s="12"/>
      <c r="E59" s="30">
        <v>632.0076839999999</v>
      </c>
    </row>
    <row r="60" spans="1:5" ht="11.25" customHeight="1">
      <c r="A60" s="18" t="s">
        <v>459</v>
      </c>
      <c r="B60" s="19" t="s">
        <v>460</v>
      </c>
      <c r="C60" s="19" t="s">
        <v>155</v>
      </c>
      <c r="D60" s="12"/>
      <c r="E60" s="30">
        <v>5669.8673347008</v>
      </c>
    </row>
    <row r="61" spans="1:5" ht="11.25" customHeight="1">
      <c r="A61" s="18"/>
      <c r="B61" s="19" t="s">
        <v>461</v>
      </c>
      <c r="C61" s="19" t="s">
        <v>155</v>
      </c>
      <c r="D61" s="12"/>
      <c r="E61" s="30">
        <v>5669.8673347008</v>
      </c>
    </row>
    <row r="62" spans="1:5" ht="11.25" customHeight="1">
      <c r="A62" s="18"/>
      <c r="B62" s="19" t="s">
        <v>462</v>
      </c>
      <c r="C62" s="19" t="s">
        <v>155</v>
      </c>
      <c r="D62" s="12"/>
      <c r="E62" s="30">
        <v>7584.092207999999</v>
      </c>
    </row>
    <row r="63" spans="1:5" ht="11.25" customHeight="1">
      <c r="A63" s="18"/>
      <c r="B63" s="19" t="s">
        <v>463</v>
      </c>
      <c r="C63" s="19" t="s">
        <v>155</v>
      </c>
      <c r="D63" s="12"/>
      <c r="E63" s="30">
        <v>5372.0653139999995</v>
      </c>
    </row>
    <row r="64" spans="1:5" ht="11.25" customHeight="1">
      <c r="A64" s="18" t="s">
        <v>464</v>
      </c>
      <c r="B64" s="19" t="s">
        <v>465</v>
      </c>
      <c r="C64" s="19" t="s">
        <v>155</v>
      </c>
      <c r="D64" s="10"/>
      <c r="E64" s="30">
        <v>3476.042262</v>
      </c>
    </row>
    <row r="65" spans="1:5" ht="11.25" customHeight="1">
      <c r="A65" s="18"/>
      <c r="B65" s="19" t="s">
        <v>466</v>
      </c>
      <c r="C65" s="19" t="s">
        <v>155</v>
      </c>
      <c r="D65" s="12"/>
      <c r="E65" s="30">
        <v>3476.042262</v>
      </c>
    </row>
    <row r="66" spans="1:5" ht="11.25" customHeight="1">
      <c r="A66" s="18" t="s">
        <v>467</v>
      </c>
      <c r="B66" s="19" t="s">
        <v>468</v>
      </c>
      <c r="C66" s="19" t="s">
        <v>155</v>
      </c>
      <c r="D66" s="12"/>
      <c r="E66" s="30">
        <v>4718.9907072</v>
      </c>
    </row>
    <row r="67" spans="1:5" ht="11.25" customHeight="1">
      <c r="A67" s="18"/>
      <c r="B67" s="19" t="s">
        <v>469</v>
      </c>
      <c r="C67" s="19" t="s">
        <v>155</v>
      </c>
      <c r="D67" s="12"/>
      <c r="E67" s="30">
        <v>4718.9907072</v>
      </c>
    </row>
    <row r="68" spans="1:5" ht="11.25" customHeight="1">
      <c r="A68" s="18"/>
      <c r="B68" s="19" t="s">
        <v>470</v>
      </c>
      <c r="C68" s="19" t="s">
        <v>155</v>
      </c>
      <c r="D68" s="10"/>
      <c r="E68" s="30">
        <v>4718.9907072</v>
      </c>
    </row>
    <row r="69" spans="1:5" ht="11.25" customHeight="1">
      <c r="A69" s="21" t="s">
        <v>223</v>
      </c>
      <c r="B69" s="22" t="s">
        <v>224</v>
      </c>
      <c r="C69" s="22" t="s">
        <v>155</v>
      </c>
      <c r="D69" s="23" t="s">
        <v>471</v>
      </c>
      <c r="E69" s="30">
        <v>18844.65</v>
      </c>
    </row>
    <row r="70" spans="1:5" ht="11.25" customHeight="1">
      <c r="A70" s="21"/>
      <c r="B70" s="22" t="s">
        <v>225</v>
      </c>
      <c r="C70" s="22" t="s">
        <v>155</v>
      </c>
      <c r="D70" s="23" t="s">
        <v>472</v>
      </c>
      <c r="E70" s="30">
        <v>7844.9580000000005</v>
      </c>
    </row>
    <row r="71" spans="1:5" ht="11.25" customHeight="1">
      <c r="A71" s="42" t="s">
        <v>652</v>
      </c>
      <c r="B71" s="41" t="s">
        <v>653</v>
      </c>
      <c r="C71" s="41" t="s">
        <v>155</v>
      </c>
      <c r="D71" s="23"/>
      <c r="E71" s="30">
        <v>7593</v>
      </c>
    </row>
    <row r="72" spans="1:5" ht="11.25" customHeight="1">
      <c r="A72" s="21"/>
      <c r="B72" s="22" t="s">
        <v>473</v>
      </c>
      <c r="C72" s="22" t="s">
        <v>155</v>
      </c>
      <c r="D72" s="23" t="s">
        <v>471</v>
      </c>
      <c r="E72" s="30">
        <v>116921.42154</v>
      </c>
    </row>
    <row r="73" spans="1:5" ht="11.25" customHeight="1">
      <c r="A73" s="21"/>
      <c r="B73" s="22" t="s">
        <v>474</v>
      </c>
      <c r="C73" s="22" t="s">
        <v>155</v>
      </c>
      <c r="D73" s="23" t="s">
        <v>471</v>
      </c>
      <c r="E73" s="30">
        <v>129561.57522</v>
      </c>
    </row>
    <row r="74" spans="1:5" ht="11.25" customHeight="1">
      <c r="A74" s="21"/>
      <c r="B74" s="22" t="s">
        <v>475</v>
      </c>
      <c r="C74" s="22" t="s">
        <v>155</v>
      </c>
      <c r="D74" s="23" t="s">
        <v>476</v>
      </c>
      <c r="E74" s="30">
        <v>17317.0105416</v>
      </c>
    </row>
    <row r="75" spans="1:5" ht="11.25" customHeight="1">
      <c r="A75" s="21"/>
      <c r="B75" s="22" t="s">
        <v>477</v>
      </c>
      <c r="C75" s="22" t="s">
        <v>155</v>
      </c>
      <c r="D75" s="23" t="s">
        <v>476</v>
      </c>
      <c r="E75" s="30">
        <v>19908.242046</v>
      </c>
    </row>
    <row r="76" spans="1:5" ht="11.25" customHeight="1">
      <c r="A76" s="21"/>
      <c r="B76" s="22" t="s">
        <v>478</v>
      </c>
      <c r="C76" s="22" t="s">
        <v>155</v>
      </c>
      <c r="D76" s="23" t="s">
        <v>476</v>
      </c>
      <c r="E76" s="30">
        <v>21235.458182399998</v>
      </c>
    </row>
    <row r="77" spans="1:5" ht="11.25" customHeight="1">
      <c r="A77" s="21"/>
      <c r="B77" s="22" t="s">
        <v>479</v>
      </c>
      <c r="C77" s="22" t="s">
        <v>155</v>
      </c>
      <c r="D77" s="23" t="s">
        <v>476</v>
      </c>
      <c r="E77" s="30">
        <v>26733.925033200005</v>
      </c>
    </row>
    <row r="78" spans="1:5" ht="11.25" customHeight="1">
      <c r="A78" s="21"/>
      <c r="B78" s="22" t="s">
        <v>480</v>
      </c>
      <c r="C78" s="22" t="s">
        <v>155</v>
      </c>
      <c r="D78" s="23" t="s">
        <v>476</v>
      </c>
      <c r="E78" s="30">
        <v>32232.391883999993</v>
      </c>
    </row>
    <row r="79" spans="1:5" ht="11.25" customHeight="1">
      <c r="A79" s="21"/>
      <c r="B79" s="22" t="s">
        <v>481</v>
      </c>
      <c r="C79" s="22" t="s">
        <v>155</v>
      </c>
      <c r="D79" s="23" t="s">
        <v>471</v>
      </c>
      <c r="E79" s="30">
        <v>14220.17289</v>
      </c>
    </row>
    <row r="80" spans="1:5" ht="11.25" customHeight="1">
      <c r="A80" s="21" t="s">
        <v>482</v>
      </c>
      <c r="B80" s="22" t="s">
        <v>483</v>
      </c>
      <c r="C80" s="22" t="s">
        <v>155</v>
      </c>
      <c r="D80" s="23"/>
      <c r="E80" s="30">
        <v>5817.842311592411</v>
      </c>
    </row>
    <row r="81" spans="1:5" ht="11.25" customHeight="1">
      <c r="A81" s="21"/>
      <c r="B81" s="22" t="s">
        <v>484</v>
      </c>
      <c r="C81" s="22" t="s">
        <v>155</v>
      </c>
      <c r="D81" s="23"/>
      <c r="E81" s="30">
        <v>7757.123082123214</v>
      </c>
    </row>
    <row r="82" spans="1:5" ht="11.25" customHeight="1">
      <c r="A82" s="21"/>
      <c r="B82" s="22" t="s">
        <v>485</v>
      </c>
      <c r="C82" s="22" t="s">
        <v>155</v>
      </c>
      <c r="D82" s="23"/>
      <c r="E82" s="30">
        <v>12023.540777290984</v>
      </c>
    </row>
    <row r="83" spans="1:5" ht="11.25" customHeight="1">
      <c r="A83" s="21"/>
      <c r="B83" s="22" t="s">
        <v>486</v>
      </c>
      <c r="C83" s="22" t="s">
        <v>155</v>
      </c>
      <c r="D83" s="23"/>
      <c r="E83" s="30">
        <v>21719.94462994499</v>
      </c>
    </row>
    <row r="84" spans="1:5" ht="11.25" customHeight="1">
      <c r="A84" s="21"/>
      <c r="B84" s="22" t="s">
        <v>487</v>
      </c>
      <c r="C84" s="22" t="s">
        <v>155</v>
      </c>
      <c r="D84" s="23"/>
      <c r="E84" s="30">
        <v>21719.94462994499</v>
      </c>
    </row>
    <row r="85" spans="1:5" ht="11.25" customHeight="1">
      <c r="A85" s="21"/>
      <c r="B85" s="22" t="s">
        <v>488</v>
      </c>
      <c r="C85" s="22" t="s">
        <v>155</v>
      </c>
      <c r="D85" s="23"/>
      <c r="E85" s="30">
        <v>15126.390010140267</v>
      </c>
    </row>
    <row r="86" spans="1:5" ht="11.25" customHeight="1">
      <c r="A86" s="21"/>
      <c r="B86" s="22" t="s">
        <v>489</v>
      </c>
      <c r="C86" s="22" t="s">
        <v>155</v>
      </c>
      <c r="D86" s="23"/>
      <c r="E86" s="30">
        <v>17841.383088883398</v>
      </c>
    </row>
    <row r="87" spans="1:5" ht="11.25" customHeight="1">
      <c r="A87" s="21"/>
      <c r="B87" s="22" t="s">
        <v>490</v>
      </c>
      <c r="C87" s="22" t="s">
        <v>155</v>
      </c>
      <c r="D87" s="23"/>
      <c r="E87" s="30">
        <v>26762.074633325086</v>
      </c>
    </row>
    <row r="88" spans="1:5" ht="11.25" customHeight="1">
      <c r="A88" s="21" t="s">
        <v>491</v>
      </c>
      <c r="B88" s="22" t="s">
        <v>492</v>
      </c>
      <c r="C88" s="22" t="s">
        <v>155</v>
      </c>
      <c r="D88" s="23"/>
      <c r="E88" s="30">
        <v>7757.123082123214</v>
      </c>
    </row>
    <row r="89" spans="1:5" ht="11.25" customHeight="1">
      <c r="A89" s="21"/>
      <c r="B89" s="22" t="s">
        <v>493</v>
      </c>
      <c r="C89" s="22" t="s">
        <v>155</v>
      </c>
      <c r="D89" s="23"/>
      <c r="E89" s="30">
        <v>8532.835390335536</v>
      </c>
    </row>
    <row r="90" spans="1:5" ht="11.25" customHeight="1">
      <c r="A90" s="21"/>
      <c r="B90" s="22" t="s">
        <v>494</v>
      </c>
      <c r="C90" s="22" t="s">
        <v>155</v>
      </c>
      <c r="D90" s="23"/>
      <c r="E90" s="30">
        <v>12799.253085503302</v>
      </c>
    </row>
    <row r="91" spans="1:5" ht="11.25" customHeight="1">
      <c r="A91" s="21"/>
      <c r="B91" s="22" t="s">
        <v>495</v>
      </c>
      <c r="C91" s="22" t="s">
        <v>155</v>
      </c>
      <c r="D91" s="23"/>
      <c r="E91" s="30">
        <v>14738.533856034108</v>
      </c>
    </row>
    <row r="92" spans="1:5" ht="11.25" customHeight="1">
      <c r="A92" s="21"/>
      <c r="B92" s="22" t="s">
        <v>496</v>
      </c>
      <c r="C92" s="22" t="s">
        <v>155</v>
      </c>
      <c r="D92" s="23"/>
      <c r="E92" s="30">
        <v>24822.793862794282</v>
      </c>
    </row>
    <row r="93" spans="1:5" ht="11.25" customHeight="1">
      <c r="A93" s="21"/>
      <c r="B93" s="22" t="s">
        <v>497</v>
      </c>
      <c r="C93" s="22" t="s">
        <v>155</v>
      </c>
      <c r="D93" s="23"/>
      <c r="E93" s="30">
        <v>33743.48540723598</v>
      </c>
    </row>
    <row r="94" spans="1:5" ht="11.25" customHeight="1">
      <c r="A94" s="18" t="s">
        <v>498</v>
      </c>
      <c r="B94" s="24" t="s">
        <v>227</v>
      </c>
      <c r="C94" s="9" t="s">
        <v>155</v>
      </c>
      <c r="D94" s="12"/>
      <c r="E94" s="30">
        <v>3880.602</v>
      </c>
    </row>
    <row r="95" spans="1:5" ht="11.25" customHeight="1">
      <c r="A95" s="18" t="s">
        <v>498</v>
      </c>
      <c r="B95" s="24" t="s">
        <v>499</v>
      </c>
      <c r="C95" s="9" t="s">
        <v>155</v>
      </c>
      <c r="D95" s="12"/>
      <c r="E95" s="30">
        <v>3517.668</v>
      </c>
    </row>
    <row r="96" spans="1:5" ht="11.25" customHeight="1">
      <c r="A96" s="18" t="s">
        <v>500</v>
      </c>
      <c r="B96" s="24" t="s">
        <v>501</v>
      </c>
      <c r="C96" s="9" t="s">
        <v>155</v>
      </c>
      <c r="D96" s="12"/>
      <c r="E96" s="30">
        <v>3908.52</v>
      </c>
    </row>
    <row r="97" spans="1:5" ht="11.25" customHeight="1">
      <c r="A97" s="18" t="s">
        <v>502</v>
      </c>
      <c r="B97" s="24" t="s">
        <v>503</v>
      </c>
      <c r="C97" s="9" t="s">
        <v>155</v>
      </c>
      <c r="D97" s="12"/>
      <c r="E97" s="30">
        <v>3908.52</v>
      </c>
    </row>
    <row r="98" spans="1:5" ht="11.25" customHeight="1">
      <c r="A98" s="18" t="s">
        <v>226</v>
      </c>
      <c r="B98" s="24" t="s">
        <v>504</v>
      </c>
      <c r="C98" s="9" t="s">
        <v>155</v>
      </c>
      <c r="D98" s="12"/>
      <c r="E98" s="30">
        <v>4801.896</v>
      </c>
    </row>
    <row r="99" spans="1:5" ht="11.25" customHeight="1">
      <c r="A99" s="18"/>
      <c r="B99" s="24" t="s">
        <v>505</v>
      </c>
      <c r="C99" s="9" t="s">
        <v>155</v>
      </c>
      <c r="D99" s="12"/>
      <c r="E99" s="30">
        <v>3908.52</v>
      </c>
    </row>
    <row r="100" spans="1:5" ht="11.25" customHeight="1">
      <c r="A100" s="18" t="s">
        <v>506</v>
      </c>
      <c r="B100" s="24" t="s">
        <v>228</v>
      </c>
      <c r="C100" s="9" t="s">
        <v>155</v>
      </c>
      <c r="D100" s="12"/>
      <c r="E100" s="30">
        <v>4215.618</v>
      </c>
    </row>
    <row r="101" spans="1:5" ht="11.25" customHeight="1">
      <c r="A101" s="18" t="s">
        <v>229</v>
      </c>
      <c r="B101" s="24" t="s">
        <v>230</v>
      </c>
      <c r="C101" s="9" t="s">
        <v>155</v>
      </c>
      <c r="D101" s="12" t="s">
        <v>507</v>
      </c>
      <c r="E101" s="30">
        <v>5164.83</v>
      </c>
    </row>
    <row r="102" spans="1:5" ht="11.25" customHeight="1">
      <c r="A102" s="18"/>
      <c r="B102" s="24" t="s">
        <v>231</v>
      </c>
      <c r="C102" s="9" t="s">
        <v>155</v>
      </c>
      <c r="D102" s="12" t="s">
        <v>508</v>
      </c>
      <c r="E102" s="30">
        <v>3768.93</v>
      </c>
    </row>
    <row r="103" spans="1:5" ht="11.25" customHeight="1">
      <c r="A103" s="18"/>
      <c r="B103" s="24" t="s">
        <v>232</v>
      </c>
      <c r="C103" s="9" t="s">
        <v>155</v>
      </c>
      <c r="D103" s="12" t="s">
        <v>508</v>
      </c>
      <c r="E103" s="30">
        <v>4411.044</v>
      </c>
    </row>
    <row r="104" spans="1:5" ht="11.25" customHeight="1">
      <c r="A104" s="45" t="s">
        <v>652</v>
      </c>
      <c r="B104" s="46" t="s">
        <v>654</v>
      </c>
      <c r="C104" s="43" t="s">
        <v>155</v>
      </c>
      <c r="D104" s="44" t="s">
        <v>508</v>
      </c>
      <c r="E104" s="30">
        <v>4411</v>
      </c>
    </row>
    <row r="105" spans="1:5" ht="11.25" customHeight="1">
      <c r="A105" s="18"/>
      <c r="B105" s="24" t="s">
        <v>233</v>
      </c>
      <c r="C105" s="9" t="s">
        <v>155</v>
      </c>
      <c r="D105" s="12" t="s">
        <v>509</v>
      </c>
      <c r="E105" s="30">
        <v>12618.936000000002</v>
      </c>
    </row>
    <row r="106" spans="1:5" ht="11.25" customHeight="1">
      <c r="A106" s="18" t="s">
        <v>510</v>
      </c>
      <c r="B106" s="24" t="s">
        <v>511</v>
      </c>
      <c r="C106" s="9" t="s">
        <v>155</v>
      </c>
      <c r="D106" s="12"/>
      <c r="E106" s="30">
        <v>3957.7158582261295</v>
      </c>
    </row>
    <row r="107" spans="1:5" ht="11.25" customHeight="1">
      <c r="A107" s="18"/>
      <c r="B107" s="24" t="s">
        <v>512</v>
      </c>
      <c r="C107" s="9" t="s">
        <v>155</v>
      </c>
      <c r="D107" s="12"/>
      <c r="E107" s="30">
        <v>3957.7158582261295</v>
      </c>
    </row>
    <row r="108" spans="1:5" ht="11.25" customHeight="1">
      <c r="A108" s="18"/>
      <c r="B108" s="24" t="s">
        <v>513</v>
      </c>
      <c r="C108" s="9" t="s">
        <v>155</v>
      </c>
      <c r="D108" s="12"/>
      <c r="E108" s="30">
        <v>3957.7158582261295</v>
      </c>
    </row>
    <row r="109" spans="1:5" ht="11.25" customHeight="1">
      <c r="A109" s="18"/>
      <c r="B109" s="24" t="s">
        <v>514</v>
      </c>
      <c r="C109" s="9" t="s">
        <v>155</v>
      </c>
      <c r="D109" s="12"/>
      <c r="E109" s="30">
        <v>3957.7158582261295</v>
      </c>
    </row>
    <row r="110" spans="1:5" ht="11.25" customHeight="1">
      <c r="A110" s="18"/>
      <c r="B110" s="24" t="s">
        <v>515</v>
      </c>
      <c r="C110" s="9" t="s">
        <v>155</v>
      </c>
      <c r="D110" s="12"/>
      <c r="E110" s="30">
        <v>3957.7158582261295</v>
      </c>
    </row>
    <row r="111" spans="1:5" ht="11.25" customHeight="1">
      <c r="A111" s="18"/>
      <c r="B111" s="24" t="s">
        <v>516</v>
      </c>
      <c r="C111" s="9" t="s">
        <v>155</v>
      </c>
      <c r="D111" s="12"/>
      <c r="E111" s="30">
        <v>3957.7158582261295</v>
      </c>
    </row>
    <row r="112" spans="1:5" ht="11.25" customHeight="1">
      <c r="A112" s="18" t="s">
        <v>517</v>
      </c>
      <c r="B112" s="24" t="s">
        <v>518</v>
      </c>
      <c r="C112" s="9" t="s">
        <v>155</v>
      </c>
      <c r="D112" s="12"/>
      <c r="E112" s="30">
        <v>4654.273849273928</v>
      </c>
    </row>
    <row r="113" spans="1:5" ht="11.25" customHeight="1">
      <c r="A113" s="18"/>
      <c r="B113" s="24" t="s">
        <v>519</v>
      </c>
      <c r="C113" s="9" t="s">
        <v>155</v>
      </c>
      <c r="D113" s="12"/>
      <c r="E113" s="30">
        <v>4654.273849273928</v>
      </c>
    </row>
    <row r="114" spans="1:5" ht="11.25" customHeight="1">
      <c r="A114" s="18"/>
      <c r="B114" s="24" t="s">
        <v>520</v>
      </c>
      <c r="C114" s="9" t="s">
        <v>155</v>
      </c>
      <c r="D114" s="12"/>
      <c r="E114" s="30">
        <v>4654.273849273928</v>
      </c>
    </row>
    <row r="115" spans="1:5" ht="11.25" customHeight="1">
      <c r="A115" s="18"/>
      <c r="B115" s="24" t="s">
        <v>521</v>
      </c>
      <c r="C115" s="9" t="s">
        <v>155</v>
      </c>
      <c r="D115" s="12"/>
      <c r="E115" s="30">
        <v>4654.273849273928</v>
      </c>
    </row>
    <row r="116" spans="1:5" ht="11.25" customHeight="1">
      <c r="A116" s="14" t="s">
        <v>234</v>
      </c>
      <c r="B116" s="24" t="s">
        <v>522</v>
      </c>
      <c r="C116" s="9" t="s">
        <v>155</v>
      </c>
      <c r="D116" s="12" t="s">
        <v>523</v>
      </c>
      <c r="E116" s="30">
        <v>15558.223443840001</v>
      </c>
    </row>
    <row r="117" spans="1:5" ht="11.25" customHeight="1">
      <c r="A117" s="14"/>
      <c r="B117" s="24" t="s">
        <v>524</v>
      </c>
      <c r="C117" s="9" t="s">
        <v>155</v>
      </c>
      <c r="D117" s="12" t="s">
        <v>523</v>
      </c>
      <c r="E117" s="30">
        <v>13613.445513359997</v>
      </c>
    </row>
    <row r="118" spans="1:5" ht="11.25" customHeight="1">
      <c r="A118" s="14"/>
      <c r="B118" s="9" t="s">
        <v>235</v>
      </c>
      <c r="C118" s="9" t="s">
        <v>155</v>
      </c>
      <c r="D118" s="12"/>
      <c r="E118" s="30">
        <v>3936.438</v>
      </c>
    </row>
    <row r="119" spans="1:5" ht="11.25" customHeight="1">
      <c r="A119" s="14" t="s">
        <v>236</v>
      </c>
      <c r="B119" s="9" t="s">
        <v>237</v>
      </c>
      <c r="C119" s="9" t="s">
        <v>155</v>
      </c>
      <c r="D119" s="12"/>
      <c r="E119" s="30">
        <v>4870.617230769231</v>
      </c>
    </row>
    <row r="120" spans="1:5" ht="11.25" customHeight="1">
      <c r="A120" s="14"/>
      <c r="B120" s="9" t="s">
        <v>238</v>
      </c>
      <c r="C120" s="9" t="s">
        <v>155</v>
      </c>
      <c r="D120" s="12"/>
      <c r="E120" s="30">
        <v>3992.274</v>
      </c>
    </row>
    <row r="121" spans="1:5" ht="11.25" customHeight="1">
      <c r="A121" s="14"/>
      <c r="B121" s="9" t="s">
        <v>239</v>
      </c>
      <c r="C121" s="9" t="s">
        <v>155</v>
      </c>
      <c r="D121" s="12"/>
      <c r="E121" s="30">
        <v>6012.033923076922</v>
      </c>
    </row>
    <row r="122" spans="1:5" ht="11.25" customHeight="1">
      <c r="A122" s="14"/>
      <c r="B122" s="9" t="s">
        <v>240</v>
      </c>
      <c r="C122" s="9" t="s">
        <v>155</v>
      </c>
      <c r="D122" s="12"/>
      <c r="E122" s="30">
        <v>4431.445615384616</v>
      </c>
    </row>
    <row r="123" spans="1:5" ht="11.25" customHeight="1">
      <c r="A123" s="25" t="s">
        <v>241</v>
      </c>
      <c r="B123" s="26" t="s">
        <v>242</v>
      </c>
      <c r="C123" s="26" t="s">
        <v>155</v>
      </c>
      <c r="D123" s="23" t="s">
        <v>525</v>
      </c>
      <c r="E123" s="30">
        <v>2540.538</v>
      </c>
    </row>
    <row r="124" spans="1:5" ht="11.25" customHeight="1">
      <c r="A124" s="25"/>
      <c r="B124" s="26" t="s">
        <v>243</v>
      </c>
      <c r="C124" s="26" t="s">
        <v>155</v>
      </c>
      <c r="D124" s="23" t="s">
        <v>525</v>
      </c>
      <c r="E124" s="30">
        <v>3177.2831538461537</v>
      </c>
    </row>
    <row r="125" spans="1:5" ht="11.25" customHeight="1">
      <c r="A125" s="25"/>
      <c r="B125" s="26" t="s">
        <v>244</v>
      </c>
      <c r="C125" s="26" t="s">
        <v>155</v>
      </c>
      <c r="D125" s="23" t="s">
        <v>526</v>
      </c>
      <c r="E125" s="30">
        <v>5053.158</v>
      </c>
    </row>
    <row r="126" spans="1:5" ht="11.25" customHeight="1">
      <c r="A126" s="25"/>
      <c r="B126" s="26" t="s">
        <v>245</v>
      </c>
      <c r="C126" s="26" t="s">
        <v>155</v>
      </c>
      <c r="D126" s="23" t="s">
        <v>526</v>
      </c>
      <c r="E126" s="30">
        <v>6309.468000000001</v>
      </c>
    </row>
    <row r="127" spans="1:5" ht="11.25" customHeight="1">
      <c r="A127" s="25"/>
      <c r="B127" s="26" t="s">
        <v>527</v>
      </c>
      <c r="C127" s="26" t="s">
        <v>155</v>
      </c>
      <c r="D127" s="23" t="s">
        <v>526</v>
      </c>
      <c r="E127" s="30">
        <v>19849.698</v>
      </c>
    </row>
    <row r="128" spans="1:5" ht="11.25" customHeight="1">
      <c r="A128" s="25" t="s">
        <v>246</v>
      </c>
      <c r="B128" s="26" t="s">
        <v>247</v>
      </c>
      <c r="C128" s="26" t="s">
        <v>155</v>
      </c>
      <c r="D128" s="23" t="s">
        <v>528</v>
      </c>
      <c r="E128" s="30">
        <v>3177.2831538461537</v>
      </c>
    </row>
    <row r="129" spans="1:5" ht="11.25" customHeight="1">
      <c r="A129" s="25"/>
      <c r="B129" s="26" t="s">
        <v>248</v>
      </c>
      <c r="C129" s="26" t="s">
        <v>155</v>
      </c>
      <c r="D129" s="23" t="s">
        <v>528</v>
      </c>
      <c r="E129" s="30">
        <v>4427.150538461538</v>
      </c>
    </row>
    <row r="130" spans="1:5" ht="11.25" customHeight="1">
      <c r="A130" s="25"/>
      <c r="B130" s="26" t="s">
        <v>249</v>
      </c>
      <c r="C130" s="26" t="s">
        <v>155</v>
      </c>
      <c r="D130" s="23" t="s">
        <v>528</v>
      </c>
      <c r="E130" s="30">
        <v>5053.158</v>
      </c>
    </row>
    <row r="131" spans="1:5" ht="11.25" customHeight="1">
      <c r="A131" s="25"/>
      <c r="B131" s="26" t="s">
        <v>250</v>
      </c>
      <c r="C131" s="26" t="s">
        <v>155</v>
      </c>
      <c r="D131" s="23" t="s">
        <v>528</v>
      </c>
      <c r="E131" s="30">
        <v>6303.025384615385</v>
      </c>
    </row>
    <row r="132" spans="1:5" ht="11.25" customHeight="1">
      <c r="A132" s="25"/>
      <c r="B132" s="26" t="s">
        <v>529</v>
      </c>
      <c r="C132" s="26" t="s">
        <v>155</v>
      </c>
      <c r="D132" s="23" t="s">
        <v>528</v>
      </c>
      <c r="E132" s="30">
        <v>15634.08</v>
      </c>
    </row>
    <row r="133" spans="1:5" ht="11.25" customHeight="1">
      <c r="A133" s="14" t="s">
        <v>251</v>
      </c>
      <c r="B133" s="9" t="s">
        <v>252</v>
      </c>
      <c r="C133" s="9" t="s">
        <v>155</v>
      </c>
      <c r="D133" s="12" t="s">
        <v>530</v>
      </c>
      <c r="E133" s="30">
        <v>4427.150538461538</v>
      </c>
    </row>
    <row r="134" spans="1:5" ht="11.25" customHeight="1">
      <c r="A134" s="14"/>
      <c r="B134" s="9" t="s">
        <v>253</v>
      </c>
      <c r="C134" s="9" t="s">
        <v>155</v>
      </c>
      <c r="D134" s="12" t="s">
        <v>530</v>
      </c>
      <c r="E134" s="30">
        <v>6303.025384615385</v>
      </c>
    </row>
    <row r="135" spans="1:5" ht="11.25" customHeight="1">
      <c r="A135" s="14"/>
      <c r="B135" s="9" t="s">
        <v>531</v>
      </c>
      <c r="C135" s="9" t="s">
        <v>155</v>
      </c>
      <c r="D135" s="12" t="s">
        <v>532</v>
      </c>
      <c r="E135" s="30">
        <v>6532.812000000001</v>
      </c>
    </row>
    <row r="136" spans="1:5" ht="11.25" customHeight="1">
      <c r="A136" s="14"/>
      <c r="B136" s="9" t="s">
        <v>533</v>
      </c>
      <c r="C136" s="9" t="s">
        <v>155</v>
      </c>
      <c r="D136" s="12" t="s">
        <v>532</v>
      </c>
      <c r="E136" s="30">
        <v>6532.812000000001</v>
      </c>
    </row>
    <row r="137" spans="1:5" ht="11.25" customHeight="1">
      <c r="A137" s="14"/>
      <c r="B137" s="9" t="s">
        <v>534</v>
      </c>
      <c r="C137" s="9" t="s">
        <v>155</v>
      </c>
      <c r="D137" s="12" t="s">
        <v>532</v>
      </c>
      <c r="E137" s="30">
        <v>12004.74</v>
      </c>
    </row>
    <row r="138" spans="1:5" ht="11.25" customHeight="1">
      <c r="A138" s="14" t="s">
        <v>254</v>
      </c>
      <c r="B138" s="24" t="s">
        <v>255</v>
      </c>
      <c r="C138" s="9" t="s">
        <v>155</v>
      </c>
      <c r="D138" s="12" t="s">
        <v>535</v>
      </c>
      <c r="E138" s="30">
        <v>5053.158</v>
      </c>
    </row>
    <row r="139" spans="1:5" ht="11.25" customHeight="1">
      <c r="A139" s="14"/>
      <c r="B139" s="24" t="s">
        <v>256</v>
      </c>
      <c r="C139" s="9" t="s">
        <v>155</v>
      </c>
      <c r="D139" s="12" t="s">
        <v>535</v>
      </c>
      <c r="E139" s="30">
        <v>6927.959076923077</v>
      </c>
    </row>
    <row r="140" spans="1:5" ht="11.25" customHeight="1">
      <c r="A140" s="14"/>
      <c r="B140" s="24" t="s">
        <v>536</v>
      </c>
      <c r="C140" s="9" t="s">
        <v>155</v>
      </c>
      <c r="D140" s="12" t="s">
        <v>537</v>
      </c>
      <c r="E140" s="30">
        <v>7738.8696</v>
      </c>
    </row>
    <row r="141" spans="1:5" ht="11.25" customHeight="1">
      <c r="A141" s="14"/>
      <c r="B141" s="24" t="s">
        <v>538</v>
      </c>
      <c r="C141" s="9" t="s">
        <v>155</v>
      </c>
      <c r="D141" s="12" t="s">
        <v>537</v>
      </c>
      <c r="E141" s="30">
        <v>8621.848825128</v>
      </c>
    </row>
    <row r="142" spans="1:5" ht="11.25" customHeight="1">
      <c r="A142" s="14"/>
      <c r="B142" s="24" t="s">
        <v>539</v>
      </c>
      <c r="C142" s="9" t="s">
        <v>155</v>
      </c>
      <c r="D142" s="12" t="s">
        <v>537</v>
      </c>
      <c r="E142" s="30">
        <v>13836.160799999998</v>
      </c>
    </row>
    <row r="143" spans="1:5" ht="11.25" customHeight="1">
      <c r="A143" s="18" t="s">
        <v>257</v>
      </c>
      <c r="B143" s="24" t="s">
        <v>258</v>
      </c>
      <c r="C143" s="9" t="s">
        <v>155</v>
      </c>
      <c r="D143" s="12" t="s">
        <v>540</v>
      </c>
      <c r="E143" s="30">
        <v>37628.09515384616</v>
      </c>
    </row>
    <row r="144" spans="1:5" ht="11.25" customHeight="1">
      <c r="A144" s="18"/>
      <c r="B144" s="24" t="s">
        <v>259</v>
      </c>
      <c r="C144" s="9" t="s">
        <v>155</v>
      </c>
      <c r="D144" s="12" t="s">
        <v>540</v>
      </c>
      <c r="E144" s="30">
        <v>47005.32184615384</v>
      </c>
    </row>
    <row r="145" spans="1:5" ht="11.25" customHeight="1">
      <c r="A145" s="18"/>
      <c r="B145" s="24" t="s">
        <v>260</v>
      </c>
      <c r="C145" s="9" t="s">
        <v>155</v>
      </c>
      <c r="D145" s="12" t="s">
        <v>540</v>
      </c>
      <c r="E145" s="30">
        <v>56382.54853846154</v>
      </c>
    </row>
    <row r="146" spans="1:5" ht="11.25" customHeight="1">
      <c r="A146" s="18"/>
      <c r="B146" s="24" t="s">
        <v>541</v>
      </c>
      <c r="C146" s="9" t="s">
        <v>542</v>
      </c>
      <c r="D146" s="12" t="s">
        <v>543</v>
      </c>
      <c r="E146" s="30">
        <v>43161.068755728</v>
      </c>
    </row>
    <row r="147" spans="1:5" ht="11.25" customHeight="1">
      <c r="A147" s="18"/>
      <c r="B147" s="24" t="s">
        <v>544</v>
      </c>
      <c r="C147" s="9" t="s">
        <v>542</v>
      </c>
      <c r="D147" s="12" t="s">
        <v>543</v>
      </c>
      <c r="E147" s="30">
        <v>53951.33594466</v>
      </c>
    </row>
    <row r="148" spans="1:5" ht="11.25" customHeight="1">
      <c r="A148" s="18"/>
      <c r="B148" s="24" t="s">
        <v>545</v>
      </c>
      <c r="C148" s="9" t="s">
        <v>542</v>
      </c>
      <c r="D148" s="12" t="s">
        <v>543</v>
      </c>
      <c r="E148" s="30">
        <v>64741.60313359201</v>
      </c>
    </row>
    <row r="149" spans="1:5" ht="11.25" customHeight="1">
      <c r="A149" s="18" t="s">
        <v>546</v>
      </c>
      <c r="B149" s="24" t="s">
        <v>547</v>
      </c>
      <c r="C149" s="9" t="s">
        <v>155</v>
      </c>
      <c r="D149" s="12"/>
      <c r="E149" s="30">
        <v>1798.377864822</v>
      </c>
    </row>
    <row r="150" spans="1:5" ht="11.25" customHeight="1">
      <c r="A150" s="18"/>
      <c r="B150" s="24" t="s">
        <v>548</v>
      </c>
      <c r="C150" s="9" t="s">
        <v>155</v>
      </c>
      <c r="D150" s="12"/>
      <c r="E150" s="30">
        <v>5035.4580215016</v>
      </c>
    </row>
    <row r="151" spans="1:5" ht="11.25" customHeight="1">
      <c r="A151" s="18"/>
      <c r="B151" s="24" t="s">
        <v>549</v>
      </c>
      <c r="C151" s="9" t="s">
        <v>155</v>
      </c>
      <c r="D151" s="12"/>
      <c r="E151" s="30">
        <v>5035.4580215016</v>
      </c>
    </row>
    <row r="152" spans="1:5" ht="11.25" customHeight="1">
      <c r="A152" s="18" t="s">
        <v>550</v>
      </c>
      <c r="B152" s="9" t="s">
        <v>551</v>
      </c>
      <c r="C152" s="9" t="s">
        <v>155</v>
      </c>
      <c r="D152" s="12"/>
      <c r="E152" s="30">
        <v>4556.534098439177</v>
      </c>
    </row>
    <row r="153" spans="1:5" ht="11.25" customHeight="1">
      <c r="A153" s="14" t="s">
        <v>261</v>
      </c>
      <c r="B153" s="9" t="s">
        <v>262</v>
      </c>
      <c r="C153" s="9" t="s">
        <v>155</v>
      </c>
      <c r="D153" s="12"/>
      <c r="E153" s="30">
        <v>4178.036076923077</v>
      </c>
    </row>
    <row r="154" spans="1:5" ht="11.25" customHeight="1">
      <c r="A154" s="14"/>
      <c r="B154" s="9" t="s">
        <v>263</v>
      </c>
      <c r="C154" s="9" t="s">
        <v>155</v>
      </c>
      <c r="D154" s="12"/>
      <c r="E154" s="30">
        <v>5053.158</v>
      </c>
    </row>
    <row r="155" spans="1:5" ht="11.25" customHeight="1">
      <c r="A155" s="14"/>
      <c r="B155" s="9" t="s">
        <v>264</v>
      </c>
      <c r="C155" s="9" t="s">
        <v>155</v>
      </c>
      <c r="D155" s="12"/>
      <c r="E155" s="30">
        <v>4427.150538461538</v>
      </c>
    </row>
    <row r="156" spans="1:5" ht="11.25" customHeight="1">
      <c r="A156" s="14"/>
      <c r="B156" s="9" t="s">
        <v>265</v>
      </c>
      <c r="C156" s="9" t="s">
        <v>155</v>
      </c>
      <c r="D156" s="12"/>
      <c r="E156" s="30">
        <v>5678.091692307692</v>
      </c>
    </row>
    <row r="157" spans="1:5" ht="11.25" customHeight="1">
      <c r="A157" s="14"/>
      <c r="B157" s="9" t="s">
        <v>266</v>
      </c>
      <c r="C157" s="9" t="s">
        <v>155</v>
      </c>
      <c r="D157" s="12"/>
      <c r="E157" s="30">
        <v>6303.025384615385</v>
      </c>
    </row>
    <row r="158" spans="1:5" ht="11.25" customHeight="1">
      <c r="A158" s="14"/>
      <c r="B158" s="9" t="s">
        <v>267</v>
      </c>
      <c r="C158" s="9" t="s">
        <v>155</v>
      </c>
      <c r="D158" s="12"/>
      <c r="E158" s="30">
        <v>9428.767615384615</v>
      </c>
    </row>
    <row r="159" spans="1:5" ht="11.25" customHeight="1">
      <c r="A159" s="27" t="s">
        <v>552</v>
      </c>
      <c r="B159" s="19" t="s">
        <v>553</v>
      </c>
      <c r="C159" s="28" t="s">
        <v>155</v>
      </c>
      <c r="D159" s="12"/>
      <c r="E159" s="30">
        <v>12948.320626718401</v>
      </c>
    </row>
    <row r="160" spans="1:5" ht="11.25" customHeight="1">
      <c r="A160" s="14"/>
      <c r="B160" s="19" t="s">
        <v>554</v>
      </c>
      <c r="C160" s="28" t="s">
        <v>155</v>
      </c>
      <c r="D160" s="12"/>
      <c r="E160" s="30">
        <v>13667.671772647202</v>
      </c>
    </row>
    <row r="161" spans="1:5" ht="11.25" customHeight="1">
      <c r="A161" s="14"/>
      <c r="B161" s="19" t="s">
        <v>555</v>
      </c>
      <c r="C161" s="28" t="s">
        <v>155</v>
      </c>
      <c r="D161" s="12"/>
      <c r="E161" s="30">
        <v>2877.4045837152007</v>
      </c>
    </row>
    <row r="162" spans="1:5" ht="11.25" customHeight="1">
      <c r="A162" s="14"/>
      <c r="B162" s="19" t="s">
        <v>556</v>
      </c>
      <c r="C162" s="28" t="s">
        <v>155</v>
      </c>
      <c r="D162" s="12"/>
      <c r="E162" s="30">
        <v>3237.0801566796003</v>
      </c>
    </row>
    <row r="163" spans="1:5" ht="11.25" customHeight="1">
      <c r="A163" s="27" t="s">
        <v>557</v>
      </c>
      <c r="B163" s="19" t="s">
        <v>558</v>
      </c>
      <c r="C163" s="28" t="s">
        <v>155</v>
      </c>
      <c r="D163" s="12"/>
      <c r="E163" s="30">
        <v>3237.0801566796003</v>
      </c>
    </row>
    <row r="164" spans="1:5" ht="11.25" customHeight="1">
      <c r="A164" s="14"/>
      <c r="B164" s="19" t="s">
        <v>559</v>
      </c>
      <c r="C164" s="28" t="s">
        <v>155</v>
      </c>
      <c r="D164" s="12"/>
      <c r="E164" s="30">
        <v>3956.431302608401</v>
      </c>
    </row>
    <row r="165" spans="1:5" ht="11.25" customHeight="1">
      <c r="A165" s="14"/>
      <c r="B165" s="19" t="s">
        <v>560</v>
      </c>
      <c r="C165" s="28" t="s">
        <v>155</v>
      </c>
      <c r="D165" s="12"/>
      <c r="E165" s="30">
        <v>4316.1068755728</v>
      </c>
    </row>
    <row r="166" spans="1:5" ht="11.25" customHeight="1">
      <c r="A166" s="14" t="s">
        <v>561</v>
      </c>
      <c r="B166" s="9" t="s">
        <v>562</v>
      </c>
      <c r="C166" s="9" t="s">
        <v>155</v>
      </c>
      <c r="D166" s="12"/>
      <c r="E166" s="30">
        <v>96749.44696421053</v>
      </c>
    </row>
    <row r="167" spans="1:5" ht="11.25" customHeight="1">
      <c r="A167" s="14" t="s">
        <v>563</v>
      </c>
      <c r="B167" s="9" t="s">
        <v>564</v>
      </c>
      <c r="C167" s="9" t="s">
        <v>155</v>
      </c>
      <c r="D167" s="12"/>
      <c r="E167" s="30">
        <v>9380.448</v>
      </c>
    </row>
    <row r="168" spans="1:5" ht="11.25" customHeight="1">
      <c r="A168" s="14" t="s">
        <v>565</v>
      </c>
      <c r="B168" s="9" t="s">
        <v>566</v>
      </c>
      <c r="C168" s="9" t="s">
        <v>155</v>
      </c>
      <c r="D168" s="12"/>
      <c r="E168" s="30">
        <v>1094.3855999999998</v>
      </c>
    </row>
    <row r="169" spans="1:5" ht="11.25" customHeight="1">
      <c r="A169" s="14" t="s">
        <v>567</v>
      </c>
      <c r="B169" s="9" t="s">
        <v>568</v>
      </c>
      <c r="C169" s="9" t="s">
        <v>155</v>
      </c>
      <c r="D169" s="12"/>
      <c r="E169" s="30">
        <v>9302.277600000001</v>
      </c>
    </row>
    <row r="170" spans="1:5" ht="11.25" customHeight="1">
      <c r="A170" s="14" t="s">
        <v>569</v>
      </c>
      <c r="B170" s="9" t="s">
        <v>570</v>
      </c>
      <c r="C170" s="9" t="s">
        <v>155</v>
      </c>
      <c r="D170" s="12"/>
      <c r="E170" s="30">
        <v>5002.9056</v>
      </c>
    </row>
    <row r="171" spans="1:5" ht="11.25" customHeight="1">
      <c r="A171" s="47" t="s">
        <v>652</v>
      </c>
      <c r="B171" s="43" t="s">
        <v>655</v>
      </c>
      <c r="C171" s="48" t="s">
        <v>155</v>
      </c>
      <c r="D171" s="12"/>
      <c r="E171" s="30">
        <v>30319</v>
      </c>
    </row>
    <row r="172" spans="1:5" ht="11.25" customHeight="1">
      <c r="A172" s="243" t="s">
        <v>268</v>
      </c>
      <c r="B172" s="31" t="s">
        <v>269</v>
      </c>
      <c r="C172" s="31" t="s">
        <v>155</v>
      </c>
      <c r="D172" s="32"/>
      <c r="E172" s="30">
        <v>7398.27</v>
      </c>
    </row>
    <row r="173" spans="1:5" ht="11.25" customHeight="1">
      <c r="A173" s="244"/>
      <c r="B173" s="31" t="s">
        <v>270</v>
      </c>
      <c r="C173" s="31" t="s">
        <v>155</v>
      </c>
      <c r="D173" s="32"/>
      <c r="E173" s="30">
        <v>9129.186000000002</v>
      </c>
    </row>
    <row r="174" spans="1:5" ht="11.25" customHeight="1">
      <c r="A174" s="244"/>
      <c r="B174" s="31" t="s">
        <v>271</v>
      </c>
      <c r="C174" s="31" t="s">
        <v>155</v>
      </c>
      <c r="D174" s="32"/>
      <c r="E174" s="30">
        <v>12004.74</v>
      </c>
    </row>
    <row r="175" spans="1:5" ht="11.25" customHeight="1">
      <c r="A175" s="244"/>
      <c r="B175" s="31" t="s">
        <v>272</v>
      </c>
      <c r="C175" s="31" t="s">
        <v>155</v>
      </c>
      <c r="D175" s="32"/>
      <c r="E175" s="30">
        <v>14098.59</v>
      </c>
    </row>
    <row r="176" spans="1:5" ht="11.25" customHeight="1">
      <c r="A176" s="243" t="s">
        <v>273</v>
      </c>
      <c r="B176" s="33" t="s">
        <v>274</v>
      </c>
      <c r="C176" s="31" t="s">
        <v>155</v>
      </c>
      <c r="D176" s="32"/>
      <c r="E176" s="30">
        <v>3573.5040000000004</v>
      </c>
    </row>
    <row r="177" spans="1:5" ht="11.25" customHeight="1">
      <c r="A177" s="244"/>
      <c r="B177" s="33" t="s">
        <v>275</v>
      </c>
      <c r="C177" s="31" t="s">
        <v>155</v>
      </c>
      <c r="D177" s="32"/>
      <c r="E177" s="30">
        <v>3573.5040000000004</v>
      </c>
    </row>
    <row r="178" spans="1:5" ht="11.25" customHeight="1">
      <c r="A178" s="244"/>
      <c r="B178" s="33" t="s">
        <v>276</v>
      </c>
      <c r="C178" s="31" t="s">
        <v>155</v>
      </c>
      <c r="D178" s="32"/>
      <c r="E178" s="30">
        <v>4187.7</v>
      </c>
    </row>
    <row r="179" spans="1:5" ht="11.25" customHeight="1">
      <c r="A179" s="244"/>
      <c r="B179" s="33" t="s">
        <v>277</v>
      </c>
      <c r="C179" s="31" t="s">
        <v>155</v>
      </c>
      <c r="D179" s="32"/>
      <c r="E179" s="30">
        <v>4187.7</v>
      </c>
    </row>
    <row r="180" spans="1:5" ht="11.25" customHeight="1">
      <c r="A180" s="244"/>
      <c r="B180" s="33" t="s">
        <v>278</v>
      </c>
      <c r="C180" s="31" t="s">
        <v>155</v>
      </c>
      <c r="D180" s="32"/>
      <c r="E180" s="30">
        <v>4187.7</v>
      </c>
    </row>
    <row r="181" spans="1:5" ht="11.25" customHeight="1">
      <c r="A181" s="244"/>
      <c r="B181" s="33" t="s">
        <v>279</v>
      </c>
      <c r="C181" s="31" t="s">
        <v>155</v>
      </c>
      <c r="D181" s="32"/>
      <c r="E181" s="30">
        <v>3880.602</v>
      </c>
    </row>
    <row r="182" spans="1:5" ht="11.25" customHeight="1">
      <c r="A182" s="244"/>
      <c r="B182" s="33" t="s">
        <v>280</v>
      </c>
      <c r="C182" s="31" t="s">
        <v>155</v>
      </c>
      <c r="D182" s="32"/>
      <c r="E182" s="30">
        <v>3629.34</v>
      </c>
    </row>
    <row r="183" spans="1:5" ht="11.25" customHeight="1">
      <c r="A183" s="244"/>
      <c r="B183" s="33" t="s">
        <v>281</v>
      </c>
      <c r="C183" s="31" t="s">
        <v>155</v>
      </c>
      <c r="D183" s="32"/>
      <c r="E183" s="30">
        <v>3964.3559999999998</v>
      </c>
    </row>
    <row r="184" spans="1:5" ht="11.25" customHeight="1">
      <c r="A184" s="244"/>
      <c r="B184" s="33" t="s">
        <v>282</v>
      </c>
      <c r="C184" s="31" t="s">
        <v>155</v>
      </c>
      <c r="D184" s="32"/>
      <c r="E184" s="30">
        <v>5779.026000000001</v>
      </c>
    </row>
    <row r="185" spans="1:5" ht="11.25" customHeight="1">
      <c r="A185" s="35" t="s">
        <v>638</v>
      </c>
      <c r="B185" s="36" t="s">
        <v>639</v>
      </c>
      <c r="C185" s="34"/>
      <c r="D185" s="34"/>
      <c r="E185" s="30">
        <v>2205.522</v>
      </c>
    </row>
    <row r="186" spans="1:5" ht="11.25" customHeight="1">
      <c r="A186" s="35" t="s">
        <v>640</v>
      </c>
      <c r="B186" s="36" t="s">
        <v>641</v>
      </c>
      <c r="C186" s="34"/>
      <c r="D186" s="34"/>
      <c r="E186" s="30">
        <v>102710.322</v>
      </c>
    </row>
    <row r="187" spans="1:5" ht="11.25" customHeight="1">
      <c r="A187" s="35" t="s">
        <v>642</v>
      </c>
      <c r="B187" s="36" t="s">
        <v>643</v>
      </c>
      <c r="C187" s="34"/>
      <c r="D187" s="34"/>
      <c r="E187" s="30">
        <v>103492.02600000001</v>
      </c>
    </row>
    <row r="188" spans="1:5" ht="11.25" customHeight="1">
      <c r="A188" s="35" t="s">
        <v>642</v>
      </c>
      <c r="B188" s="36" t="s">
        <v>644</v>
      </c>
      <c r="C188" s="34"/>
      <c r="D188" s="34"/>
      <c r="E188" s="30">
        <v>194644.296</v>
      </c>
    </row>
    <row r="189" spans="1:5" ht="11.25" customHeight="1">
      <c r="A189" s="35" t="s">
        <v>200</v>
      </c>
      <c r="B189" s="36" t="s">
        <v>645</v>
      </c>
      <c r="C189" s="34"/>
      <c r="D189" s="34"/>
      <c r="E189" s="30">
        <v>186324.73200000002</v>
      </c>
    </row>
    <row r="190" spans="1:5" ht="11.25" customHeight="1">
      <c r="A190" s="37" t="s">
        <v>646</v>
      </c>
      <c r="B190" s="36" t="s">
        <v>647</v>
      </c>
      <c r="C190" s="34"/>
      <c r="D190" s="34"/>
      <c r="E190" s="30"/>
    </row>
    <row r="191" spans="1:5" ht="11.25" customHeight="1">
      <c r="A191" s="37"/>
      <c r="B191" s="38" t="s">
        <v>648</v>
      </c>
      <c r="C191" s="34"/>
      <c r="D191" s="34"/>
      <c r="E191" s="30">
        <v>112760.802</v>
      </c>
    </row>
    <row r="192" spans="1:5" ht="11.25" customHeight="1">
      <c r="A192" s="39"/>
      <c r="B192" s="38" t="s">
        <v>649</v>
      </c>
      <c r="C192" s="34"/>
      <c r="D192" s="34"/>
      <c r="E192" s="30">
        <v>124905.13199999998</v>
      </c>
    </row>
    <row r="193" spans="1:5" ht="11.25" customHeight="1">
      <c r="A193" s="40"/>
      <c r="B193" s="38" t="s">
        <v>650</v>
      </c>
      <c r="C193" s="34"/>
      <c r="D193" s="34"/>
      <c r="E193" s="30">
        <v>80962.2</v>
      </c>
    </row>
  </sheetData>
  <mergeCells count="2">
    <mergeCell ref="A172:A175"/>
    <mergeCell ref="A176:A18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lgecz</dc:creator>
  <cp:keywords/>
  <dc:description/>
  <cp:lastModifiedBy>silhavy</cp:lastModifiedBy>
  <dcterms:created xsi:type="dcterms:W3CDTF">2010-03-11T14:07:05Z</dcterms:created>
  <dcterms:modified xsi:type="dcterms:W3CDTF">2013-03-27T13:34:45Z</dcterms:modified>
  <cp:category/>
  <cp:version/>
  <cp:contentType/>
  <cp:contentStatus/>
</cp:coreProperties>
</file>